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094f7dc5d68b9eb/Desktop/Bowl Sask/Documents/"/>
    </mc:Choice>
  </mc:AlternateContent>
  <xr:revisionPtr revIDLastSave="291" documentId="13_ncr:1_{C43F754B-A330-4372-A3C9-88D536E0C075}" xr6:coauthVersionLast="47" xr6:coauthVersionMax="47" xr10:uidLastSave="{C5B49D0D-251B-4833-8165-1068CBC5D139}"/>
  <bookViews>
    <workbookView xWindow="-120" yWindow="-120" windowWidth="29040" windowHeight="15720" xr2:uid="{00000000-000D-0000-FFFF-FFFF00000000}"/>
  </bookViews>
  <sheets>
    <sheet name="General" sheetId="1" r:id="rId1"/>
    <sheet name="YC" sheetId="2" r:id="rId2"/>
    <sheet name="HI-LO" sheetId="3" r:id="rId3"/>
    <sheet name="Funbowl - Rising Stars" sheetId="5" r:id="rId4"/>
    <sheet name="Open" sheetId="6" r:id="rId5"/>
    <sheet name="Data" sheetId="4" state="hidden" r:id="rId6"/>
  </sheets>
  <definedNames>
    <definedName name="_xlnm.Print_Area" localSheetId="3">'Funbowl - Rising Stars'!$A$1:$N$80</definedName>
    <definedName name="_xlnm.Print_Area" localSheetId="0">General!$A$1:$N$94</definedName>
    <definedName name="_xlnm.Print_Area" localSheetId="2">'HI-LO'!$A$1:$N$78</definedName>
    <definedName name="_xlnm.Print_Area" localSheetId="4">Open!$A$1:$N$83</definedName>
    <definedName name="_xlnm.Print_Area" localSheetId="1">YC!$A$1:$N$58</definedName>
    <definedName name="_xlnm.Print_Titles" localSheetId="3">'Funbowl - Rising Stars'!$1:$4</definedName>
    <definedName name="_xlnm.Print_Titles" localSheetId="0">General!$1:$4</definedName>
    <definedName name="_xlnm.Print_Titles" localSheetId="2">'HI-LO'!$1:$4</definedName>
    <definedName name="_xlnm.Print_Titles" localSheetId="4">Open!$1:$4</definedName>
    <definedName name="_xlnm.Print_Titles" localSheetId="1">YC!$1:$4</definedName>
    <definedName name="Single450Pot">#REF!</definedName>
    <definedName name="Team450Po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6" l="1"/>
  <c r="J18" i="6"/>
  <c r="J17" i="6"/>
  <c r="J16" i="6"/>
  <c r="J19" i="1"/>
  <c r="J18" i="1"/>
  <c r="J17" i="1"/>
  <c r="J16" i="1"/>
  <c r="G44" i="1"/>
  <c r="G44" i="6"/>
  <c r="G41" i="5"/>
  <c r="G40" i="3"/>
  <c r="G33" i="2"/>
  <c r="J63" i="6"/>
  <c r="J58" i="6"/>
  <c r="J57" i="6"/>
  <c r="J56" i="6"/>
  <c r="J55" i="6"/>
  <c r="J54" i="6"/>
  <c r="J51" i="6"/>
  <c r="J50" i="6"/>
  <c r="E44" i="6"/>
  <c r="J44" i="6" s="1"/>
  <c r="J75" i="6" s="1"/>
  <c r="L75" i="6" s="1"/>
  <c r="J22" i="6"/>
  <c r="J21" i="6"/>
  <c r="J13" i="6"/>
  <c r="J38" i="6" s="1"/>
  <c r="L38" i="6" s="1"/>
  <c r="E41" i="5"/>
  <c r="E40" i="3"/>
  <c r="J13" i="3"/>
  <c r="E33" i="2"/>
  <c r="E44" i="1"/>
  <c r="J13" i="5"/>
  <c r="J35" i="5" s="1"/>
  <c r="L35" i="5" s="1"/>
  <c r="J13" i="2"/>
  <c r="J13" i="1"/>
  <c r="J60" i="5"/>
  <c r="J55" i="5"/>
  <c r="J54" i="5"/>
  <c r="J53" i="5"/>
  <c r="J52" i="5"/>
  <c r="J51" i="5"/>
  <c r="J48" i="5"/>
  <c r="J47" i="5"/>
  <c r="J19" i="5"/>
  <c r="J18" i="5"/>
  <c r="J15" i="5"/>
  <c r="C51" i="3"/>
  <c r="C52" i="3"/>
  <c r="C53" i="3"/>
  <c r="C54" i="3"/>
  <c r="C50" i="3"/>
  <c r="J54" i="3"/>
  <c r="J53" i="3"/>
  <c r="J52" i="3"/>
  <c r="J51" i="3"/>
  <c r="J50" i="3"/>
  <c r="J47" i="3"/>
  <c r="J46" i="3"/>
  <c r="J18" i="3"/>
  <c r="J17" i="3"/>
  <c r="J15" i="3"/>
  <c r="J55" i="1"/>
  <c r="J56" i="1"/>
  <c r="J57" i="1"/>
  <c r="J58" i="1"/>
  <c r="J54" i="1"/>
  <c r="J38" i="2"/>
  <c r="J16" i="2"/>
  <c r="J17" i="2"/>
  <c r="J18" i="2"/>
  <c r="J19" i="2"/>
  <c r="J63" i="1"/>
  <c r="J51" i="1"/>
  <c r="J50" i="1"/>
  <c r="J22" i="1"/>
  <c r="J21" i="1"/>
  <c r="J34" i="3" l="1"/>
  <c r="L34" i="3"/>
  <c r="J38" i="1"/>
  <c r="L38" i="1" s="1"/>
  <c r="J44" i="1"/>
  <c r="J75" i="1" s="1"/>
  <c r="L75" i="1" s="1"/>
  <c r="J41" i="5"/>
  <c r="J72" i="5" s="1"/>
  <c r="L72" i="5" s="1"/>
  <c r="L76" i="5" s="1"/>
  <c r="L79" i="5" s="1"/>
  <c r="J40" i="3"/>
  <c r="J70" i="3" s="1"/>
  <c r="L70" i="3" s="1"/>
  <c r="J33" i="2"/>
  <c r="J50" i="2" s="1"/>
  <c r="L50" i="2" s="1"/>
  <c r="L79" i="6"/>
  <c r="L82" i="6" s="1"/>
  <c r="J27" i="2"/>
  <c r="L27" i="2" s="1"/>
  <c r="L74" i="3" l="1"/>
  <c r="L77" i="3" s="1"/>
  <c r="L79" i="1"/>
  <c r="L82" i="1" s="1"/>
  <c r="L54" i="2"/>
  <c r="L57" i="2" s="1"/>
</calcChain>
</file>

<file path=xl/sharedStrings.xml><?xml version="1.0" encoding="utf-8"?>
<sst xmlns="http://schemas.openxmlformats.org/spreadsheetml/2006/main" count="339" uniqueCount="71">
  <si>
    <t>Saskatchewan 5-Pin Bowlers' Association</t>
  </si>
  <si>
    <t>"AFFILIATE &amp; PARTICIPATE"</t>
  </si>
  <si>
    <t>Banquet</t>
  </si>
  <si>
    <t>@</t>
  </si>
  <si>
    <t>Saskatoon</t>
  </si>
  <si>
    <t>Regina</t>
  </si>
  <si>
    <t>Prince Albert</t>
  </si>
  <si>
    <t>Provincial Event</t>
  </si>
  <si>
    <t>Proposed Budget</t>
  </si>
  <si>
    <t>Youth Challenge</t>
  </si>
  <si>
    <t>Funbowl / Rising Stars</t>
  </si>
  <si>
    <t>High-Low Doubles</t>
  </si>
  <si>
    <t>Open Championship</t>
  </si>
  <si>
    <t>Moose Jaw</t>
  </si>
  <si>
    <t>in</t>
  </si>
  <si>
    <t>on</t>
  </si>
  <si>
    <t>This budget form may be used for tracking Revenues and Expenses for the Provincial Championship being held. This is strictly a sample copy for information purposes. Please add or delete any items which may or may not be applicable.</t>
  </si>
  <si>
    <t>Income</t>
  </si>
  <si>
    <t>Grants</t>
  </si>
  <si>
    <t>S5PBA</t>
  </si>
  <si>
    <t>Other Sources</t>
  </si>
  <si>
    <t>Zone Lineage</t>
  </si>
  <si>
    <t>Raffle Ticket Sales</t>
  </si>
  <si>
    <t>Liquor</t>
  </si>
  <si>
    <t>Sales</t>
  </si>
  <si>
    <t>Returns</t>
  </si>
  <si>
    <t>Ticket</t>
  </si>
  <si>
    <t>Packages</t>
  </si>
  <si>
    <t>Banquets</t>
  </si>
  <si>
    <t>Expenses</t>
  </si>
  <si>
    <t>S5PBA expenses</t>
  </si>
  <si>
    <t>Tournament Director</t>
  </si>
  <si>
    <t>Sask 5 Representative</t>
  </si>
  <si>
    <t>Food</t>
  </si>
  <si>
    <t>Hospitatlity</t>
  </si>
  <si>
    <t>Music</t>
  </si>
  <si>
    <t>Permits</t>
  </si>
  <si>
    <t>Bartenders</t>
  </si>
  <si>
    <t>Lienage</t>
  </si>
  <si>
    <t>Bowling Centre 1</t>
  </si>
  <si>
    <t>Bowling Centre 2</t>
  </si>
  <si>
    <t>Bowling Centre 3</t>
  </si>
  <si>
    <t>Medals</t>
  </si>
  <si>
    <t>All-Star Awards (open only)</t>
  </si>
  <si>
    <t>Income Sub - total</t>
  </si>
  <si>
    <t>Office Supllies</t>
  </si>
  <si>
    <t>Tickets</t>
  </si>
  <si>
    <t>Miscellaneous</t>
  </si>
  <si>
    <t>Decorations</t>
  </si>
  <si>
    <t>Games</t>
  </si>
  <si>
    <t>Expenses Sub - total</t>
  </si>
  <si>
    <t>TOTAL PROFIT (loss) FOR THE EVENT</t>
  </si>
  <si>
    <t>S5PBA Profit Split</t>
  </si>
  <si>
    <t>Ladies Team</t>
  </si>
  <si>
    <t>Men's Team</t>
  </si>
  <si>
    <t>Mixed Team</t>
  </si>
  <si>
    <t>Singles</t>
  </si>
  <si>
    <t>50/50 Ticket Sales</t>
  </si>
  <si>
    <t>50/50 Winner pot</t>
  </si>
  <si>
    <t>Shift 1</t>
  </si>
  <si>
    <t>Shift 2</t>
  </si>
  <si>
    <t>Shift 3</t>
  </si>
  <si>
    <t>Shift 4</t>
  </si>
  <si>
    <t>Shift 5</t>
  </si>
  <si>
    <t>Other</t>
  </si>
  <si>
    <t>Cities</t>
  </si>
  <si>
    <t>Event</t>
  </si>
  <si>
    <t>Medals Cost</t>
  </si>
  <si>
    <t>Perdue</t>
  </si>
  <si>
    <t>March 8 &amp; 9, 2025</t>
  </si>
  <si>
    <t>S5PBA office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</si>
</sst>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sz val="8"/>
      <color indexed="17"/>
      <name val="Arial"/>
      <family val="2"/>
    </font>
    <font>
      <sz val="14"/>
      <color indexed="17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4" fontId="0" fillId="0" borderId="0" xfId="0" applyNumberForma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44" fontId="0" fillId="0" borderId="0" xfId="1" applyFont="1" applyFill="1" applyBorder="1" applyAlignment="1">
      <alignment vertical="center"/>
    </xf>
    <xf numFmtId="0" fontId="4" fillId="0" borderId="0" xfId="0" applyFont="1"/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center" vertical="center"/>
    </xf>
    <xf numFmtId="44" fontId="0" fillId="0" borderId="0" xfId="1" applyFont="1" applyFill="1"/>
    <xf numFmtId="44" fontId="0" fillId="0" borderId="0" xfId="1" applyFont="1" applyFill="1" applyAlignment="1">
      <alignment vertical="center"/>
    </xf>
    <xf numFmtId="0" fontId="0" fillId="0" borderId="2" xfId="0" applyBorder="1"/>
    <xf numFmtId="0" fontId="0" fillId="0" borderId="0" xfId="0" applyAlignment="1">
      <alignment horizontal="left" vertical="center"/>
    </xf>
    <xf numFmtId="44" fontId="0" fillId="0" borderId="1" xfId="1" applyFont="1" applyFill="1" applyBorder="1" applyAlignment="1">
      <alignment horizontal="left" vertical="center"/>
    </xf>
    <xf numFmtId="44" fontId="0" fillId="0" borderId="0" xfId="1" applyFont="1" applyFill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44" fontId="0" fillId="2" borderId="1" xfId="1" applyFont="1" applyFill="1" applyBorder="1" applyAlignment="1">
      <alignment vertical="center"/>
    </xf>
    <xf numFmtId="0" fontId="0" fillId="0" borderId="3" xfId="0" applyBorder="1"/>
    <xf numFmtId="0" fontId="0" fillId="2" borderId="1" xfId="0" applyFill="1" applyBorder="1" applyAlignment="1">
      <alignment horizontal="center" vertical="center"/>
    </xf>
    <xf numFmtId="44" fontId="0" fillId="0" borderId="0" xfId="0" applyNumberFormat="1" applyAlignment="1">
      <alignment vertical="center"/>
    </xf>
    <xf numFmtId="44" fontId="0" fillId="2" borderId="4" xfId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/>
    <xf numFmtId="1" fontId="0" fillId="0" borderId="0" xfId="1" applyNumberFormat="1" applyFont="1" applyFill="1" applyBorder="1" applyAlignment="1">
      <alignment horizontal="center" vertical="center"/>
    </xf>
    <xf numFmtId="44" fontId="2" fillId="0" borderId="0" xfId="1" applyFont="1"/>
    <xf numFmtId="0" fontId="7" fillId="0" borderId="1" xfId="0" applyFont="1" applyBorder="1" applyAlignment="1">
      <alignment horizontal="center" vertical="center"/>
    </xf>
    <xf numFmtId="44" fontId="0" fillId="0" borderId="0" xfId="1" applyFont="1"/>
    <xf numFmtId="0" fontId="2" fillId="0" borderId="0" xfId="0" applyFont="1" applyAlignment="1">
      <alignment horizontal="left" wrapText="1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0" xfId="0" applyFont="1" applyAlignment="1">
      <alignment horizontal="left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44" fontId="0" fillId="0" borderId="1" xfId="1" applyFont="1" applyFill="1" applyBorder="1" applyAlignment="1">
      <alignment vertical="center"/>
    </xf>
  </cellXfs>
  <cellStyles count="2">
    <cellStyle name="Currency" xfId="1" builtinId="4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99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283116</xdr:colOff>
      <xdr:row>3</xdr:row>
      <xdr:rowOff>167550</xdr:rowOff>
    </xdr:to>
    <xdr:pic>
      <xdr:nvPicPr>
        <xdr:cNvPr id="2" name="Picture 1" descr="A logo with two pins and a green ribbon&#10;&#10;Description automatically generated">
          <a:extLst>
            <a:ext uri="{FF2B5EF4-FFF2-40B4-BE49-F238E27FC236}">
              <a16:creationId xmlns:a16="http://schemas.microsoft.com/office/drawing/2014/main" id="{82181B6D-8A61-C1CC-0226-F2E99706D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702216" cy="72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0</xdr:row>
      <xdr:rowOff>0</xdr:rowOff>
    </xdr:from>
    <xdr:to>
      <xdr:col>13</xdr:col>
      <xdr:colOff>568866</xdr:colOff>
      <xdr:row>3</xdr:row>
      <xdr:rowOff>167550</xdr:rowOff>
    </xdr:to>
    <xdr:pic>
      <xdr:nvPicPr>
        <xdr:cNvPr id="3" name="Picture 2" descr="A logo with two pins and a green ribbon&#10;&#10;Description automatically generated">
          <a:extLst>
            <a:ext uri="{FF2B5EF4-FFF2-40B4-BE49-F238E27FC236}">
              <a16:creationId xmlns:a16="http://schemas.microsoft.com/office/drawing/2014/main" id="{211CECB5-855E-4F93-9B59-473B6818B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0"/>
          <a:ext cx="702216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283116</xdr:colOff>
      <xdr:row>3</xdr:row>
      <xdr:rowOff>167550</xdr:rowOff>
    </xdr:to>
    <xdr:pic>
      <xdr:nvPicPr>
        <xdr:cNvPr id="2" name="Picture 1" descr="A logo with two pins and a green ribbon&#10;&#10;Description automatically generated">
          <a:extLst>
            <a:ext uri="{FF2B5EF4-FFF2-40B4-BE49-F238E27FC236}">
              <a16:creationId xmlns:a16="http://schemas.microsoft.com/office/drawing/2014/main" id="{8DA234C6-1798-467C-B55A-44231D7D4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2216" cy="72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0</xdr:row>
      <xdr:rowOff>0</xdr:rowOff>
    </xdr:from>
    <xdr:to>
      <xdr:col>13</xdr:col>
      <xdr:colOff>568866</xdr:colOff>
      <xdr:row>3</xdr:row>
      <xdr:rowOff>167550</xdr:rowOff>
    </xdr:to>
    <xdr:pic>
      <xdr:nvPicPr>
        <xdr:cNvPr id="3" name="Picture 2" descr="A logo with two pins and a green ribbon&#10;&#10;Description automatically generated">
          <a:extLst>
            <a:ext uri="{FF2B5EF4-FFF2-40B4-BE49-F238E27FC236}">
              <a16:creationId xmlns:a16="http://schemas.microsoft.com/office/drawing/2014/main" id="{FF4F4CF3-6434-4EF7-B44A-73A449075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425" y="0"/>
          <a:ext cx="702216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283116</xdr:colOff>
      <xdr:row>3</xdr:row>
      <xdr:rowOff>167550</xdr:rowOff>
    </xdr:to>
    <xdr:pic>
      <xdr:nvPicPr>
        <xdr:cNvPr id="2" name="Picture 1" descr="A logo with two pins and a green ribbon&#10;&#10;Description automatically generated">
          <a:extLst>
            <a:ext uri="{FF2B5EF4-FFF2-40B4-BE49-F238E27FC236}">
              <a16:creationId xmlns:a16="http://schemas.microsoft.com/office/drawing/2014/main" id="{1DC3A335-389C-4313-A3CE-7171CD657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2216" cy="72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0</xdr:row>
      <xdr:rowOff>0</xdr:rowOff>
    </xdr:from>
    <xdr:to>
      <xdr:col>13</xdr:col>
      <xdr:colOff>568866</xdr:colOff>
      <xdr:row>3</xdr:row>
      <xdr:rowOff>167550</xdr:rowOff>
    </xdr:to>
    <xdr:pic>
      <xdr:nvPicPr>
        <xdr:cNvPr id="3" name="Picture 2" descr="A logo with two pins and a green ribbon&#10;&#10;Description automatically generated">
          <a:extLst>
            <a:ext uri="{FF2B5EF4-FFF2-40B4-BE49-F238E27FC236}">
              <a16:creationId xmlns:a16="http://schemas.microsoft.com/office/drawing/2014/main" id="{AC412033-6D8F-467F-95AB-D7A1BC18A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0"/>
          <a:ext cx="702216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283116</xdr:colOff>
      <xdr:row>3</xdr:row>
      <xdr:rowOff>167550</xdr:rowOff>
    </xdr:to>
    <xdr:pic>
      <xdr:nvPicPr>
        <xdr:cNvPr id="2" name="Picture 1" descr="A logo with two pins and a green ribbon&#10;&#10;Description automatically generated">
          <a:extLst>
            <a:ext uri="{FF2B5EF4-FFF2-40B4-BE49-F238E27FC236}">
              <a16:creationId xmlns:a16="http://schemas.microsoft.com/office/drawing/2014/main" id="{BFE54FDA-E7B2-4C49-B021-7DF571050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2216" cy="72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0</xdr:row>
      <xdr:rowOff>0</xdr:rowOff>
    </xdr:from>
    <xdr:to>
      <xdr:col>13</xdr:col>
      <xdr:colOff>568866</xdr:colOff>
      <xdr:row>3</xdr:row>
      <xdr:rowOff>167550</xdr:rowOff>
    </xdr:to>
    <xdr:pic>
      <xdr:nvPicPr>
        <xdr:cNvPr id="3" name="Picture 2" descr="A logo with two pins and a green ribbon&#10;&#10;Description automatically generated">
          <a:extLst>
            <a:ext uri="{FF2B5EF4-FFF2-40B4-BE49-F238E27FC236}">
              <a16:creationId xmlns:a16="http://schemas.microsoft.com/office/drawing/2014/main" id="{40F9BBAC-4016-40D4-A643-45B03CDFD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0"/>
          <a:ext cx="702216" cy="72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283116</xdr:colOff>
      <xdr:row>3</xdr:row>
      <xdr:rowOff>167550</xdr:rowOff>
    </xdr:to>
    <xdr:pic>
      <xdr:nvPicPr>
        <xdr:cNvPr id="2" name="Picture 1" descr="A logo with two pins and a green ribbon&#10;&#10;Description automatically generated">
          <a:extLst>
            <a:ext uri="{FF2B5EF4-FFF2-40B4-BE49-F238E27FC236}">
              <a16:creationId xmlns:a16="http://schemas.microsoft.com/office/drawing/2014/main" id="{C70899DC-EB8B-458E-BEF9-93EB6B0EA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2216" cy="72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0</xdr:row>
      <xdr:rowOff>0</xdr:rowOff>
    </xdr:from>
    <xdr:to>
      <xdr:col>13</xdr:col>
      <xdr:colOff>568866</xdr:colOff>
      <xdr:row>3</xdr:row>
      <xdr:rowOff>167550</xdr:rowOff>
    </xdr:to>
    <xdr:pic>
      <xdr:nvPicPr>
        <xdr:cNvPr id="3" name="Picture 2" descr="A logo with two pins and a green ribbon&#10;&#10;Description automatically generated">
          <a:extLst>
            <a:ext uri="{FF2B5EF4-FFF2-40B4-BE49-F238E27FC236}">
              <a16:creationId xmlns:a16="http://schemas.microsoft.com/office/drawing/2014/main" id="{6F2C72E2-8A57-493E-93C3-7336DBB6B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0"/>
          <a:ext cx="702216" cy="720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2"/>
  <sheetViews>
    <sheetView tabSelected="1" zoomScaleNormal="100" workbookViewId="0">
      <selection activeCell="E63" sqref="E63"/>
    </sheetView>
  </sheetViews>
  <sheetFormatPr defaultRowHeight="12.75" x14ac:dyDescent="0.2"/>
  <cols>
    <col min="1" max="2" width="3.140625" customWidth="1"/>
    <col min="3" max="3" width="16.85546875" customWidth="1"/>
    <col min="4" max="4" width="11.5703125" bestFit="1" customWidth="1"/>
    <col min="5" max="8" width="9.140625" customWidth="1"/>
    <col min="9" max="9" width="14.7109375" bestFit="1" customWidth="1"/>
    <col min="10" max="10" width="10.28515625" bestFit="1" customWidth="1"/>
    <col min="11" max="11" width="9.140625" customWidth="1"/>
    <col min="12" max="12" width="13.140625" customWidth="1"/>
    <col min="13" max="20" width="9.140625" customWidth="1"/>
  </cols>
  <sheetData>
    <row r="1" spans="1:20" ht="18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10"/>
      <c r="P1" s="10"/>
      <c r="Q1" s="10"/>
      <c r="R1" s="10"/>
      <c r="S1" s="10"/>
      <c r="T1" s="10"/>
    </row>
    <row r="2" spans="1:20" x14ac:dyDescent="0.2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11"/>
      <c r="P2" s="11"/>
      <c r="Q2" s="11"/>
      <c r="R2" s="11"/>
      <c r="S2" s="11"/>
      <c r="T2" s="11"/>
    </row>
    <row r="4" spans="1:20" ht="23.25" x14ac:dyDescent="0.35">
      <c r="A4" s="37" t="s">
        <v>8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12"/>
      <c r="P4" s="12"/>
      <c r="Q4" s="12"/>
      <c r="R4" s="12"/>
      <c r="S4" s="12"/>
      <c r="T4" s="12"/>
    </row>
    <row r="6" spans="1:20" ht="15.75" x14ac:dyDescent="0.25">
      <c r="A6" s="41" t="s">
        <v>7</v>
      </c>
      <c r="B6" s="41"/>
      <c r="C6" s="41"/>
      <c r="D6" s="40"/>
      <c r="E6" s="40"/>
      <c r="F6" s="40"/>
      <c r="G6" s="40"/>
      <c r="H6" s="2" t="s">
        <v>14</v>
      </c>
      <c r="I6" s="39"/>
      <c r="J6" s="39"/>
      <c r="K6" s="2" t="s">
        <v>15</v>
      </c>
      <c r="L6" s="38"/>
      <c r="M6" s="38"/>
      <c r="N6" s="38"/>
    </row>
    <row r="8" spans="1:20" ht="12.75" customHeight="1" x14ac:dyDescent="0.2">
      <c r="A8" s="33" t="s">
        <v>16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20" x14ac:dyDescent="0.2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1" spans="1:20" s="5" customFormat="1" ht="17.100000000000001" customHeight="1" x14ac:dyDescent="0.2">
      <c r="A11" s="6" t="s">
        <v>17</v>
      </c>
      <c r="B11" s="6"/>
    </row>
    <row r="12" spans="1:20" s="5" customFormat="1" ht="17.100000000000001" customHeight="1" x14ac:dyDescent="0.2">
      <c r="B12" s="6" t="s">
        <v>18</v>
      </c>
    </row>
    <row r="13" spans="1:20" s="5" customFormat="1" ht="17.100000000000001" customHeight="1" x14ac:dyDescent="0.2">
      <c r="C13" s="6" t="s">
        <v>19</v>
      </c>
      <c r="J13" s="9">
        <f>IF(D6="",0,VLOOKUP(D6,Data!$A$2:$C$5,2))</f>
        <v>0</v>
      </c>
    </row>
    <row r="14" spans="1:20" s="5" customFormat="1" ht="17.100000000000001" customHeight="1" x14ac:dyDescent="0.2">
      <c r="C14" s="6" t="s">
        <v>20</v>
      </c>
    </row>
    <row r="15" spans="1:20" s="5" customFormat="1" ht="17.100000000000001" customHeight="1" x14ac:dyDescent="0.2">
      <c r="B15" s="6" t="s">
        <v>21</v>
      </c>
      <c r="J15" s="15"/>
    </row>
    <row r="16" spans="1:20" s="5" customFormat="1" ht="17.100000000000001" customHeight="1" x14ac:dyDescent="0.2">
      <c r="B16" s="6"/>
      <c r="D16" s="5" t="s">
        <v>53</v>
      </c>
      <c r="E16" s="24"/>
      <c r="F16" s="13" t="s">
        <v>3</v>
      </c>
      <c r="G16" s="22"/>
      <c r="J16" s="15">
        <f t="shared" ref="J16:J19" si="0">E16*G16</f>
        <v>0</v>
      </c>
    </row>
    <row r="17" spans="2:10" s="5" customFormat="1" ht="17.100000000000001" customHeight="1" x14ac:dyDescent="0.2">
      <c r="B17" s="6"/>
      <c r="D17" s="5" t="s">
        <v>54</v>
      </c>
      <c r="E17" s="24"/>
      <c r="F17" s="13" t="s">
        <v>3</v>
      </c>
      <c r="G17" s="22"/>
      <c r="J17" s="15">
        <f t="shared" si="0"/>
        <v>0</v>
      </c>
    </row>
    <row r="18" spans="2:10" s="5" customFormat="1" ht="17.100000000000001" customHeight="1" x14ac:dyDescent="0.2">
      <c r="B18" s="6"/>
      <c r="D18" s="5" t="s">
        <v>55</v>
      </c>
      <c r="E18" s="24"/>
      <c r="F18" s="13" t="s">
        <v>3</v>
      </c>
      <c r="G18" s="22"/>
      <c r="J18" s="15">
        <f t="shared" si="0"/>
        <v>0</v>
      </c>
    </row>
    <row r="19" spans="2:10" s="5" customFormat="1" ht="17.100000000000001" customHeight="1" x14ac:dyDescent="0.2">
      <c r="B19" s="6"/>
      <c r="D19" s="5" t="s">
        <v>56</v>
      </c>
      <c r="E19" s="24"/>
      <c r="F19" s="13" t="s">
        <v>3</v>
      </c>
      <c r="G19" s="22"/>
      <c r="J19" s="15">
        <f t="shared" si="0"/>
        <v>0</v>
      </c>
    </row>
    <row r="20" spans="2:10" ht="17.100000000000001" customHeight="1" x14ac:dyDescent="0.2">
      <c r="B20" s="6" t="s">
        <v>26</v>
      </c>
    </row>
    <row r="21" spans="2:10" ht="17.100000000000001" customHeight="1" x14ac:dyDescent="0.2">
      <c r="C21" s="1" t="s">
        <v>27</v>
      </c>
      <c r="E21" s="21"/>
      <c r="F21" s="13" t="s">
        <v>3</v>
      </c>
      <c r="G21" s="22">
        <v>0</v>
      </c>
      <c r="J21" s="15">
        <f>E21*G21</f>
        <v>0</v>
      </c>
    </row>
    <row r="22" spans="2:10" ht="17.100000000000001" customHeight="1" x14ac:dyDescent="0.2">
      <c r="C22" s="1" t="s">
        <v>28</v>
      </c>
      <c r="E22" s="21"/>
      <c r="F22" s="13" t="s">
        <v>3</v>
      </c>
      <c r="G22" s="22">
        <v>0</v>
      </c>
      <c r="J22" s="15">
        <f>E22*G22</f>
        <v>0</v>
      </c>
    </row>
    <row r="23" spans="2:10" s="5" customFormat="1" ht="17.100000000000001" customHeight="1" x14ac:dyDescent="0.2">
      <c r="B23" s="6" t="s">
        <v>57</v>
      </c>
    </row>
    <row r="24" spans="2:10" s="5" customFormat="1" ht="17.100000000000001" customHeight="1" x14ac:dyDescent="0.2">
      <c r="B24" s="6"/>
      <c r="C24" s="17" t="s">
        <v>59</v>
      </c>
      <c r="J24" s="22"/>
    </row>
    <row r="25" spans="2:10" s="5" customFormat="1" ht="17.100000000000001" customHeight="1" x14ac:dyDescent="0.2">
      <c r="B25" s="6"/>
      <c r="C25" s="17" t="s">
        <v>60</v>
      </c>
      <c r="J25" s="22"/>
    </row>
    <row r="26" spans="2:10" s="5" customFormat="1" ht="17.100000000000001" customHeight="1" x14ac:dyDescent="0.2">
      <c r="B26" s="6"/>
      <c r="C26" s="17" t="s">
        <v>61</v>
      </c>
      <c r="J26" s="22"/>
    </row>
    <row r="27" spans="2:10" s="5" customFormat="1" ht="17.100000000000001" customHeight="1" x14ac:dyDescent="0.2">
      <c r="B27" s="6"/>
      <c r="C27" s="17" t="s">
        <v>62</v>
      </c>
      <c r="J27" s="22"/>
    </row>
    <row r="28" spans="2:10" s="5" customFormat="1" ht="17.100000000000001" customHeight="1" x14ac:dyDescent="0.2">
      <c r="B28" s="6"/>
      <c r="C28" s="17" t="s">
        <v>63</v>
      </c>
      <c r="J28" s="22"/>
    </row>
    <row r="29" spans="2:10" ht="17.100000000000001" customHeight="1" x14ac:dyDescent="0.2">
      <c r="B29" s="6" t="s">
        <v>23</v>
      </c>
    </row>
    <row r="30" spans="2:10" ht="17.100000000000001" customHeight="1" x14ac:dyDescent="0.2">
      <c r="C30" s="1" t="s">
        <v>24</v>
      </c>
      <c r="J30" s="22">
        <v>0</v>
      </c>
    </row>
    <row r="31" spans="2:10" ht="17.100000000000001" customHeight="1" x14ac:dyDescent="0.2">
      <c r="C31" s="1" t="s">
        <v>25</v>
      </c>
      <c r="J31" s="22">
        <v>0</v>
      </c>
    </row>
    <row r="32" spans="2:10" ht="17.100000000000001" customHeight="1" x14ac:dyDescent="0.2">
      <c r="B32" s="6" t="s">
        <v>64</v>
      </c>
    </row>
    <row r="33" spans="1:12" ht="17.100000000000001" customHeight="1" x14ac:dyDescent="0.2">
      <c r="C33" s="34"/>
      <c r="D33" s="34"/>
      <c r="J33" s="22">
        <v>0</v>
      </c>
    </row>
    <row r="34" spans="1:12" ht="17.100000000000001" customHeight="1" x14ac:dyDescent="0.2">
      <c r="C34" s="34"/>
      <c r="D34" s="34"/>
      <c r="J34" s="22">
        <v>0</v>
      </c>
    </row>
    <row r="35" spans="1:12" ht="17.100000000000001" customHeight="1" x14ac:dyDescent="0.2">
      <c r="C35" s="34"/>
      <c r="D35" s="34"/>
      <c r="J35" s="22">
        <v>0</v>
      </c>
    </row>
    <row r="36" spans="1:12" ht="17.100000000000001" customHeight="1" x14ac:dyDescent="0.2">
      <c r="C36" s="34"/>
      <c r="D36" s="34"/>
      <c r="J36" s="22">
        <v>0</v>
      </c>
    </row>
    <row r="37" spans="1:12" ht="17.100000000000001" customHeight="1" thickBot="1" x14ac:dyDescent="0.25">
      <c r="H37" s="16"/>
      <c r="I37" s="16"/>
      <c r="J37" s="16"/>
    </row>
    <row r="38" spans="1:12" ht="17.100000000000001" customHeight="1" thickTop="1" x14ac:dyDescent="0.2">
      <c r="I38" s="3" t="s">
        <v>44</v>
      </c>
      <c r="J38" s="4">
        <f>SUM(J13:J36)</f>
        <v>0</v>
      </c>
      <c r="L38" s="4">
        <f>J38</f>
        <v>0</v>
      </c>
    </row>
    <row r="40" spans="1:12" s="17" customFormat="1" ht="17.100000000000001" customHeight="1" x14ac:dyDescent="0.2">
      <c r="A40" s="7" t="s">
        <v>29</v>
      </c>
    </row>
    <row r="41" spans="1:12" s="17" customFormat="1" ht="17.100000000000001" customHeight="1" x14ac:dyDescent="0.2">
      <c r="B41" s="7" t="s">
        <v>30</v>
      </c>
    </row>
    <row r="42" spans="1:12" s="17" customFormat="1" ht="17.100000000000001" customHeight="1" x14ac:dyDescent="0.2">
      <c r="C42" s="7" t="s">
        <v>31</v>
      </c>
      <c r="J42" s="22">
        <v>0</v>
      </c>
    </row>
    <row r="43" spans="1:12" s="17" customFormat="1" ht="17.100000000000001" customHeight="1" x14ac:dyDescent="0.2">
      <c r="C43" s="7" t="s">
        <v>32</v>
      </c>
      <c r="J43" s="22">
        <v>0</v>
      </c>
    </row>
    <row r="44" spans="1:12" s="17" customFormat="1" ht="17.100000000000001" customHeight="1" x14ac:dyDescent="0.2">
      <c r="C44" s="7" t="s">
        <v>42</v>
      </c>
      <c r="E44" s="29">
        <f>IF(D6="",0,VLOOKUP(D6,Data!$A$2:$C$5,3))</f>
        <v>0</v>
      </c>
      <c r="F44" s="13" t="s">
        <v>3</v>
      </c>
      <c r="G44" s="18">
        <f>Data!$E$2</f>
        <v>10</v>
      </c>
      <c r="J44" s="19">
        <f>E44*G44</f>
        <v>0</v>
      </c>
    </row>
    <row r="45" spans="1:12" s="17" customFormat="1" ht="17.100000000000001" customHeight="1" x14ac:dyDescent="0.2">
      <c r="B45" s="7" t="s">
        <v>38</v>
      </c>
      <c r="D45" s="7"/>
      <c r="F45" s="8"/>
    </row>
    <row r="46" spans="1:12" s="17" customFormat="1" ht="17.100000000000001" customHeight="1" x14ac:dyDescent="0.2">
      <c r="B46" s="7"/>
      <c r="C46" s="7" t="s">
        <v>39</v>
      </c>
      <c r="D46" s="34"/>
      <c r="E46" s="34"/>
      <c r="F46" s="34"/>
      <c r="G46" s="34"/>
      <c r="J46" s="22">
        <v>0</v>
      </c>
    </row>
    <row r="47" spans="1:12" s="17" customFormat="1" ht="17.100000000000001" customHeight="1" x14ac:dyDescent="0.2">
      <c r="B47" s="7"/>
      <c r="C47" s="7" t="s">
        <v>40</v>
      </c>
      <c r="D47" s="34"/>
      <c r="E47" s="34"/>
      <c r="F47" s="34"/>
      <c r="G47" s="34"/>
      <c r="J47" s="22">
        <v>0</v>
      </c>
    </row>
    <row r="48" spans="1:12" s="17" customFormat="1" ht="17.100000000000001" customHeight="1" x14ac:dyDescent="0.2">
      <c r="B48" s="7"/>
      <c r="C48" s="7" t="s">
        <v>41</v>
      </c>
      <c r="D48" s="34"/>
      <c r="E48" s="34"/>
      <c r="F48" s="34"/>
      <c r="G48" s="34"/>
      <c r="J48" s="22">
        <v>0</v>
      </c>
    </row>
    <row r="49" spans="2:10" s="17" customFormat="1" ht="17.100000000000001" customHeight="1" x14ac:dyDescent="0.2">
      <c r="B49" s="7" t="s">
        <v>33</v>
      </c>
      <c r="C49" s="7"/>
      <c r="F49" s="8"/>
    </row>
    <row r="50" spans="2:10" s="17" customFormat="1" ht="17.100000000000001" customHeight="1" x14ac:dyDescent="0.2">
      <c r="C50" s="7" t="s">
        <v>34</v>
      </c>
      <c r="E50" s="20"/>
      <c r="F50" s="13" t="s">
        <v>3</v>
      </c>
      <c r="G50" s="22">
        <v>0</v>
      </c>
      <c r="J50" s="19">
        <f>E50*G50</f>
        <v>0</v>
      </c>
    </row>
    <row r="51" spans="2:10" s="17" customFormat="1" ht="17.100000000000001" customHeight="1" x14ac:dyDescent="0.2">
      <c r="C51" s="7" t="s">
        <v>2</v>
      </c>
      <c r="E51" s="20"/>
      <c r="F51" s="13" t="s">
        <v>3</v>
      </c>
      <c r="G51" s="22">
        <v>0</v>
      </c>
      <c r="J51" s="19">
        <f>E51*G51</f>
        <v>0</v>
      </c>
    </row>
    <row r="52" spans="2:10" s="17" customFormat="1" ht="17.100000000000001" customHeight="1" x14ac:dyDescent="0.2">
      <c r="B52" s="7" t="s">
        <v>35</v>
      </c>
      <c r="F52" s="8"/>
    </row>
    <row r="53" spans="2:10" s="5" customFormat="1" ht="17.100000000000001" customHeight="1" x14ac:dyDescent="0.2">
      <c r="B53" s="6" t="s">
        <v>57</v>
      </c>
    </row>
    <row r="54" spans="2:10" s="5" customFormat="1" ht="17.100000000000001" customHeight="1" x14ac:dyDescent="0.2">
      <c r="B54" s="6"/>
      <c r="C54" s="17" t="s">
        <v>59</v>
      </c>
      <c r="D54" s="34"/>
      <c r="E54" s="34"/>
      <c r="F54" s="34"/>
      <c r="G54" s="34"/>
      <c r="J54" s="9">
        <f>0.5*J24</f>
        <v>0</v>
      </c>
    </row>
    <row r="55" spans="2:10" s="5" customFormat="1" ht="17.100000000000001" customHeight="1" x14ac:dyDescent="0.2">
      <c r="B55" s="6"/>
      <c r="C55" s="17" t="s">
        <v>60</v>
      </c>
      <c r="D55" s="34"/>
      <c r="E55" s="34"/>
      <c r="F55" s="34"/>
      <c r="G55" s="34"/>
      <c r="J55" s="9">
        <f t="shared" ref="J55:J58" si="1">0.5*J25</f>
        <v>0</v>
      </c>
    </row>
    <row r="56" spans="2:10" s="5" customFormat="1" ht="17.100000000000001" customHeight="1" x14ac:dyDescent="0.2">
      <c r="B56" s="6"/>
      <c r="C56" s="17" t="s">
        <v>61</v>
      </c>
      <c r="D56" s="34"/>
      <c r="E56" s="34"/>
      <c r="F56" s="34"/>
      <c r="G56" s="34"/>
      <c r="J56" s="9">
        <f t="shared" si="1"/>
        <v>0</v>
      </c>
    </row>
    <row r="57" spans="2:10" s="5" customFormat="1" ht="17.100000000000001" customHeight="1" x14ac:dyDescent="0.2">
      <c r="B57" s="6"/>
      <c r="C57" s="17" t="s">
        <v>62</v>
      </c>
      <c r="D57" s="34"/>
      <c r="E57" s="34"/>
      <c r="F57" s="34"/>
      <c r="G57" s="34"/>
      <c r="J57" s="9">
        <f t="shared" si="1"/>
        <v>0</v>
      </c>
    </row>
    <row r="58" spans="2:10" s="5" customFormat="1" ht="17.100000000000001" customHeight="1" x14ac:dyDescent="0.2">
      <c r="B58" s="6"/>
      <c r="C58" s="17" t="s">
        <v>63</v>
      </c>
      <c r="D58" s="34"/>
      <c r="E58" s="34"/>
      <c r="F58" s="34"/>
      <c r="G58" s="34"/>
      <c r="J58" s="9">
        <f t="shared" si="1"/>
        <v>0</v>
      </c>
    </row>
    <row r="59" spans="2:10" s="17" customFormat="1" ht="17.100000000000001" customHeight="1" x14ac:dyDescent="0.2">
      <c r="B59" s="7" t="s">
        <v>23</v>
      </c>
      <c r="F59" s="8"/>
    </row>
    <row r="60" spans="2:10" s="17" customFormat="1" ht="17.100000000000001" customHeight="1" x14ac:dyDescent="0.2">
      <c r="C60" s="7" t="s">
        <v>36</v>
      </c>
      <c r="F60" s="8"/>
      <c r="J60" s="22">
        <v>0</v>
      </c>
    </row>
    <row r="61" spans="2:10" s="17" customFormat="1" ht="17.100000000000001" customHeight="1" x14ac:dyDescent="0.2">
      <c r="C61" s="7" t="s">
        <v>23</v>
      </c>
      <c r="F61" s="8"/>
      <c r="J61" s="22">
        <v>0</v>
      </c>
    </row>
    <row r="62" spans="2:10" s="17" customFormat="1" ht="17.100000000000001" customHeight="1" x14ac:dyDescent="0.2">
      <c r="C62" s="7" t="s">
        <v>37</v>
      </c>
      <c r="F62" s="8"/>
      <c r="J62" s="22">
        <v>0</v>
      </c>
    </row>
    <row r="63" spans="2:10" s="17" customFormat="1" ht="17.100000000000001" customHeight="1" x14ac:dyDescent="0.2">
      <c r="B63" s="7" t="s">
        <v>43</v>
      </c>
      <c r="E63" s="8">
        <v>12</v>
      </c>
      <c r="F63" s="13" t="s">
        <v>3</v>
      </c>
      <c r="G63" s="22">
        <v>0</v>
      </c>
      <c r="J63" s="19">
        <f>E63*G63</f>
        <v>0</v>
      </c>
    </row>
    <row r="64" spans="2:10" s="17" customFormat="1" ht="17.100000000000001" customHeight="1" x14ac:dyDescent="0.2">
      <c r="B64" s="7" t="s">
        <v>45</v>
      </c>
      <c r="F64" s="8"/>
    </row>
    <row r="65" spans="2:12" s="17" customFormat="1" ht="17.100000000000001" customHeight="1" x14ac:dyDescent="0.2">
      <c r="C65" s="17" t="s">
        <v>46</v>
      </c>
      <c r="J65" s="22">
        <v>0</v>
      </c>
    </row>
    <row r="66" spans="2:12" s="17" customFormat="1" ht="17.100000000000001" customHeight="1" x14ac:dyDescent="0.2">
      <c r="C66" s="17" t="s">
        <v>47</v>
      </c>
      <c r="J66" s="22">
        <v>0</v>
      </c>
    </row>
    <row r="67" spans="2:12" s="17" customFormat="1" ht="17.100000000000001" customHeight="1" x14ac:dyDescent="0.2">
      <c r="C67" s="17" t="s">
        <v>48</v>
      </c>
      <c r="J67" s="22">
        <v>0</v>
      </c>
    </row>
    <row r="68" spans="2:12" s="17" customFormat="1" ht="17.100000000000001" customHeight="1" x14ac:dyDescent="0.2">
      <c r="C68" s="17" t="s">
        <v>49</v>
      </c>
      <c r="J68" s="22">
        <v>0</v>
      </c>
    </row>
    <row r="69" spans="2:12" ht="17.100000000000001" customHeight="1" x14ac:dyDescent="0.2">
      <c r="B69" s="6" t="s">
        <v>64</v>
      </c>
    </row>
    <row r="70" spans="2:12" ht="17.100000000000001" customHeight="1" x14ac:dyDescent="0.2">
      <c r="C70" s="44" t="s">
        <v>70</v>
      </c>
      <c r="D70" s="44"/>
      <c r="E70" s="45"/>
      <c r="F70" s="45"/>
      <c r="G70" s="45"/>
      <c r="H70" s="45"/>
      <c r="I70" s="45"/>
      <c r="J70" s="46">
        <v>25</v>
      </c>
    </row>
    <row r="71" spans="2:12" ht="17.100000000000001" customHeight="1" x14ac:dyDescent="0.2">
      <c r="C71" s="34"/>
      <c r="D71" s="34"/>
      <c r="J71" s="22">
        <v>0</v>
      </c>
    </row>
    <row r="72" spans="2:12" ht="17.100000000000001" customHeight="1" x14ac:dyDescent="0.2">
      <c r="C72" s="34"/>
      <c r="D72" s="34"/>
      <c r="J72" s="22">
        <v>0</v>
      </c>
    </row>
    <row r="73" spans="2:12" ht="17.100000000000001" customHeight="1" x14ac:dyDescent="0.2">
      <c r="C73" s="34"/>
      <c r="D73" s="34"/>
      <c r="J73" s="22">
        <v>0</v>
      </c>
    </row>
    <row r="74" spans="2:12" ht="13.5" thickBot="1" x14ac:dyDescent="0.25">
      <c r="H74" s="16"/>
      <c r="I74" s="16"/>
      <c r="J74" s="23"/>
    </row>
    <row r="75" spans="2:12" ht="17.100000000000001" customHeight="1" thickTop="1" x14ac:dyDescent="0.2">
      <c r="I75" s="3" t="s">
        <v>50</v>
      </c>
      <c r="J75" s="14">
        <f>SUM(J42:J73)</f>
        <v>25</v>
      </c>
      <c r="L75" s="4">
        <f>J75</f>
        <v>25</v>
      </c>
    </row>
    <row r="76" spans="2:12" ht="17.100000000000001" customHeight="1" x14ac:dyDescent="0.2"/>
    <row r="77" spans="2:12" ht="17.100000000000001" customHeight="1" thickBot="1" x14ac:dyDescent="0.25">
      <c r="L77" s="16"/>
    </row>
    <row r="78" spans="2:12" ht="17.100000000000001" customHeight="1" thickTop="1" x14ac:dyDescent="0.2"/>
    <row r="79" spans="2:12" ht="17.100000000000001" customHeight="1" x14ac:dyDescent="0.2">
      <c r="K79" s="3" t="s">
        <v>51</v>
      </c>
      <c r="L79" s="4">
        <f>L38-L75</f>
        <v>-25</v>
      </c>
    </row>
    <row r="80" spans="2:12" ht="17.100000000000001" customHeight="1" x14ac:dyDescent="0.2"/>
    <row r="81" spans="11:12" ht="17.100000000000001" customHeight="1" x14ac:dyDescent="0.2"/>
    <row r="82" spans="11:12" ht="17.100000000000001" customHeight="1" x14ac:dyDescent="0.2">
      <c r="K82" s="3" t="s">
        <v>52</v>
      </c>
      <c r="L82" s="14">
        <f>IF(L79&lt;0,0,IF(L79-1200&lt;0,0.5*L79,((0.5*1200)+(L79-1200)*0.25)))</f>
        <v>0</v>
      </c>
    </row>
  </sheetData>
  <mergeCells count="24">
    <mergeCell ref="C72:D72"/>
    <mergeCell ref="C73:D73"/>
    <mergeCell ref="D58:G58"/>
    <mergeCell ref="C34:D34"/>
    <mergeCell ref="C35:D35"/>
    <mergeCell ref="C36:D36"/>
    <mergeCell ref="C70:D70"/>
    <mergeCell ref="C71:D71"/>
    <mergeCell ref="D54:G54"/>
    <mergeCell ref="D55:G55"/>
    <mergeCell ref="D56:G56"/>
    <mergeCell ref="D57:G57"/>
    <mergeCell ref="A1:N1"/>
    <mergeCell ref="A2:N2"/>
    <mergeCell ref="A4:N4"/>
    <mergeCell ref="L6:N6"/>
    <mergeCell ref="I6:J6"/>
    <mergeCell ref="D6:G6"/>
    <mergeCell ref="A6:C6"/>
    <mergeCell ref="A8:N9"/>
    <mergeCell ref="D46:G46"/>
    <mergeCell ref="D47:G47"/>
    <mergeCell ref="D48:G48"/>
    <mergeCell ref="C33:D33"/>
  </mergeCells>
  <phoneticPr fontId="0" type="noConversion"/>
  <conditionalFormatting sqref="L79">
    <cfRule type="cellIs" dxfId="9" priority="1" operator="greaterThan">
      <formula>0.1</formula>
    </cfRule>
    <cfRule type="cellIs" dxfId="8" priority="2" operator="lessThan">
      <formula>0</formula>
    </cfRule>
  </conditionalFormatting>
  <dataValidations xWindow="545" yWindow="429" count="1">
    <dataValidation allowBlank="1" showInputMessage="1" showErrorMessage="1" prompt="Enter event dates" sqref="L6" xr:uid="{C3256215-FAB2-41B4-97BC-06706427541C}"/>
  </dataValidations>
  <printOptions horizontalCentered="1"/>
  <pageMargins left="0.15748031496062992" right="0.15748031496062992" top="0.39370078740157483" bottom="0.39370078740157483" header="0.51181102362204722" footer="0.51181102362204722"/>
  <pageSetup scale="77" orientation="portrait" r:id="rId1"/>
  <headerFooter alignWithMargins="0">
    <oddFooter>&amp;CUpdated: 2024</oddFooter>
  </headerFooter>
  <rowBreaks count="1" manualBreakCount="1">
    <brk id="39" max="1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545" yWindow="429" count="2">
        <x14:dataValidation type="list" allowBlank="1" showInputMessage="1" showErrorMessage="1" prompt="Pick the Provincial Event" xr:uid="{C495437B-E35A-474A-82C3-27F405E574A0}">
          <x14:formula1>
            <xm:f>Data!$A$2:$A$5</xm:f>
          </x14:formula1>
          <xm:sqref>D6:G6</xm:sqref>
        </x14:dataValidation>
        <x14:dataValidation type="list" allowBlank="1" showInputMessage="1" promptTitle="City / Town" prompt="Enter location name." xr:uid="{117F8B67-48B9-4A38-BE52-D3172B246C25}">
          <x14:formula1>
            <xm:f>Data!$A$8:$A$11</xm:f>
          </x14:formula1>
          <xm:sqref>I6:J6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DD2CB-5783-4DF3-8D42-5B234CF3B8CD}">
  <sheetPr>
    <pageSetUpPr fitToPage="1"/>
  </sheetPr>
  <dimension ref="A1:T57"/>
  <sheetViews>
    <sheetView topLeftCell="A27" zoomScaleNormal="100" workbookViewId="0">
      <selection activeCell="C45" sqref="C45:J45"/>
    </sheetView>
  </sheetViews>
  <sheetFormatPr defaultRowHeight="12.75" x14ac:dyDescent="0.2"/>
  <cols>
    <col min="1" max="2" width="3.140625" customWidth="1"/>
    <col min="3" max="3" width="15.5703125" customWidth="1"/>
    <col min="4" max="4" width="11.5703125" bestFit="1" customWidth="1"/>
    <col min="5" max="8" width="9.140625" customWidth="1"/>
    <col min="9" max="9" width="14.7109375" bestFit="1" customWidth="1"/>
    <col min="10" max="10" width="10.28515625" bestFit="1" customWidth="1"/>
    <col min="11" max="11" width="9.140625" customWidth="1"/>
    <col min="12" max="12" width="13.140625" customWidth="1"/>
    <col min="13" max="20" width="9.140625" customWidth="1"/>
  </cols>
  <sheetData>
    <row r="1" spans="1:20" ht="18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10"/>
      <c r="P1" s="10"/>
      <c r="Q1" s="10"/>
      <c r="R1" s="10"/>
      <c r="S1" s="10"/>
      <c r="T1" s="10"/>
    </row>
    <row r="2" spans="1:20" x14ac:dyDescent="0.2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11"/>
      <c r="P2" s="11"/>
      <c r="Q2" s="11"/>
      <c r="R2" s="11"/>
      <c r="S2" s="11"/>
      <c r="T2" s="11"/>
    </row>
    <row r="4" spans="1:20" ht="23.25" x14ac:dyDescent="0.35">
      <c r="A4" s="37" t="s">
        <v>8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12"/>
      <c r="P4" s="12"/>
      <c r="Q4" s="12"/>
      <c r="R4" s="12"/>
      <c r="S4" s="12"/>
      <c r="T4" s="12"/>
    </row>
    <row r="6" spans="1:20" ht="15.75" x14ac:dyDescent="0.25">
      <c r="A6" s="41" t="s">
        <v>7</v>
      </c>
      <c r="B6" s="41"/>
      <c r="C6" s="41"/>
      <c r="D6" s="40" t="s">
        <v>9</v>
      </c>
      <c r="E6" s="40"/>
      <c r="F6" s="40"/>
      <c r="G6" s="40"/>
      <c r="H6" s="2" t="s">
        <v>14</v>
      </c>
      <c r="I6" s="39"/>
      <c r="J6" s="39"/>
      <c r="K6" s="2" t="s">
        <v>15</v>
      </c>
      <c r="L6" s="38"/>
      <c r="M6" s="38"/>
      <c r="N6" s="38"/>
    </row>
    <row r="8" spans="1:20" ht="12.75" customHeight="1" x14ac:dyDescent="0.2">
      <c r="A8" s="33" t="s">
        <v>16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20" x14ac:dyDescent="0.2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1" spans="1:20" s="5" customFormat="1" ht="17.100000000000001" customHeight="1" x14ac:dyDescent="0.2">
      <c r="A11" s="6" t="s">
        <v>17</v>
      </c>
      <c r="B11" s="6"/>
    </row>
    <row r="12" spans="1:20" s="5" customFormat="1" ht="17.100000000000001" customHeight="1" x14ac:dyDescent="0.2">
      <c r="B12" s="6" t="s">
        <v>18</v>
      </c>
    </row>
    <row r="13" spans="1:20" s="5" customFormat="1" ht="17.100000000000001" customHeight="1" x14ac:dyDescent="0.2">
      <c r="C13" s="6" t="s">
        <v>19</v>
      </c>
      <c r="J13" s="9">
        <f>IF(D6="",0,VLOOKUP(D6,Data!$A$2:$C$5,2))</f>
        <v>800</v>
      </c>
    </row>
    <row r="14" spans="1:20" s="5" customFormat="1" ht="17.100000000000001" customHeight="1" x14ac:dyDescent="0.2">
      <c r="C14" s="6" t="s">
        <v>20</v>
      </c>
      <c r="J14" s="22">
        <v>0</v>
      </c>
    </row>
    <row r="15" spans="1:20" s="5" customFormat="1" ht="17.100000000000001" customHeight="1" x14ac:dyDescent="0.2">
      <c r="B15" s="6" t="s">
        <v>21</v>
      </c>
      <c r="J15" s="15"/>
    </row>
    <row r="16" spans="1:20" s="5" customFormat="1" ht="17.100000000000001" customHeight="1" x14ac:dyDescent="0.2">
      <c r="B16" s="6"/>
      <c r="D16" s="5" t="s">
        <v>53</v>
      </c>
      <c r="E16" s="24"/>
      <c r="F16" s="13" t="s">
        <v>3</v>
      </c>
      <c r="G16" s="22"/>
      <c r="J16" s="15">
        <f t="shared" ref="J16:J19" si="0">E16*G16</f>
        <v>0</v>
      </c>
    </row>
    <row r="17" spans="1:12" s="5" customFormat="1" ht="17.100000000000001" customHeight="1" x14ac:dyDescent="0.2">
      <c r="B17" s="6"/>
      <c r="D17" s="5" t="s">
        <v>54</v>
      </c>
      <c r="E17" s="24"/>
      <c r="F17" s="13" t="s">
        <v>3</v>
      </c>
      <c r="G17" s="22"/>
      <c r="J17" s="15">
        <f t="shared" si="0"/>
        <v>0</v>
      </c>
    </row>
    <row r="18" spans="1:12" s="5" customFormat="1" ht="17.100000000000001" customHeight="1" x14ac:dyDescent="0.2">
      <c r="B18" s="6"/>
      <c r="D18" s="5" t="s">
        <v>55</v>
      </c>
      <c r="E18" s="24"/>
      <c r="F18" s="13" t="s">
        <v>3</v>
      </c>
      <c r="G18" s="22"/>
      <c r="J18" s="15">
        <f t="shared" si="0"/>
        <v>0</v>
      </c>
    </row>
    <row r="19" spans="1:12" s="5" customFormat="1" ht="17.100000000000001" customHeight="1" x14ac:dyDescent="0.2">
      <c r="B19" s="6"/>
      <c r="D19" s="5" t="s">
        <v>56</v>
      </c>
      <c r="E19" s="24"/>
      <c r="F19" s="13" t="s">
        <v>3</v>
      </c>
      <c r="G19" s="22"/>
      <c r="J19" s="15">
        <f t="shared" si="0"/>
        <v>0</v>
      </c>
    </row>
    <row r="20" spans="1:12" s="5" customFormat="1" ht="17.100000000000001" customHeight="1" x14ac:dyDescent="0.2">
      <c r="B20" s="6" t="s">
        <v>57</v>
      </c>
      <c r="J20" s="22"/>
    </row>
    <row r="21" spans="1:12" ht="17.100000000000001" customHeight="1" x14ac:dyDescent="0.2">
      <c r="B21" s="6" t="s">
        <v>64</v>
      </c>
    </row>
    <row r="22" spans="1:12" ht="17.100000000000001" customHeight="1" x14ac:dyDescent="0.2">
      <c r="C22" s="34"/>
      <c r="D22" s="34"/>
      <c r="J22" s="22">
        <v>0</v>
      </c>
    </row>
    <row r="23" spans="1:12" ht="17.100000000000001" customHeight="1" x14ac:dyDescent="0.2">
      <c r="C23" s="34"/>
      <c r="D23" s="34"/>
      <c r="J23" s="22">
        <v>0</v>
      </c>
    </row>
    <row r="24" spans="1:12" ht="17.100000000000001" customHeight="1" x14ac:dyDescent="0.2">
      <c r="C24" s="34"/>
      <c r="D24" s="34"/>
      <c r="J24" s="22">
        <v>0</v>
      </c>
    </row>
    <row r="25" spans="1:12" ht="17.100000000000001" customHeight="1" x14ac:dyDescent="0.2">
      <c r="C25" s="34"/>
      <c r="D25" s="34"/>
      <c r="J25" s="22">
        <v>0</v>
      </c>
    </row>
    <row r="26" spans="1:12" ht="17.100000000000001" customHeight="1" thickBot="1" x14ac:dyDescent="0.25">
      <c r="H26" s="16"/>
      <c r="I26" s="16"/>
      <c r="J26" s="16"/>
    </row>
    <row r="27" spans="1:12" ht="17.100000000000001" customHeight="1" thickTop="1" x14ac:dyDescent="0.2">
      <c r="I27" s="3" t="s">
        <v>44</v>
      </c>
      <c r="J27" s="4">
        <f>SUM(J13:J25)</f>
        <v>800</v>
      </c>
      <c r="L27" s="4">
        <f>J27</f>
        <v>800</v>
      </c>
    </row>
    <row r="29" spans="1:12" s="17" customFormat="1" ht="17.100000000000001" customHeight="1" x14ac:dyDescent="0.2">
      <c r="A29" s="7" t="s">
        <v>29</v>
      </c>
    </row>
    <row r="30" spans="1:12" s="17" customFormat="1" ht="17.100000000000001" customHeight="1" x14ac:dyDescent="0.2">
      <c r="B30" s="7" t="s">
        <v>30</v>
      </c>
    </row>
    <row r="31" spans="1:12" s="17" customFormat="1" ht="17.100000000000001" customHeight="1" x14ac:dyDescent="0.2">
      <c r="C31" s="7" t="s">
        <v>31</v>
      </c>
      <c r="J31" s="22">
        <v>0</v>
      </c>
    </row>
    <row r="32" spans="1:12" s="17" customFormat="1" ht="17.100000000000001" customHeight="1" x14ac:dyDescent="0.2">
      <c r="C32" s="7" t="s">
        <v>32</v>
      </c>
      <c r="J32" s="22">
        <v>0</v>
      </c>
    </row>
    <row r="33" spans="2:10" s="17" customFormat="1" ht="17.100000000000001" customHeight="1" x14ac:dyDescent="0.2">
      <c r="C33" s="7" t="s">
        <v>42</v>
      </c>
      <c r="E33" s="29">
        <f>IF(D6="",0,VLOOKUP(D6,Data!$A$2:$C$5,3))</f>
        <v>78</v>
      </c>
      <c r="F33" s="13" t="s">
        <v>3</v>
      </c>
      <c r="G33" s="18">
        <f>Data!$E$2</f>
        <v>10</v>
      </c>
      <c r="J33" s="19">
        <f>E33*G33</f>
        <v>780</v>
      </c>
    </row>
    <row r="34" spans="2:10" s="17" customFormat="1" ht="17.100000000000001" customHeight="1" x14ac:dyDescent="0.2">
      <c r="B34" s="7" t="s">
        <v>38</v>
      </c>
      <c r="D34" s="7"/>
      <c r="F34" s="8"/>
    </row>
    <row r="35" spans="2:10" s="17" customFormat="1" ht="17.100000000000001" customHeight="1" x14ac:dyDescent="0.2">
      <c r="B35" s="7"/>
      <c r="C35" s="7" t="s">
        <v>39</v>
      </c>
      <c r="D35" s="34"/>
      <c r="E35" s="34"/>
      <c r="F35" s="34"/>
      <c r="G35" s="34"/>
      <c r="J35" s="22"/>
    </row>
    <row r="36" spans="2:10" s="17" customFormat="1" ht="17.100000000000001" customHeight="1" x14ac:dyDescent="0.2">
      <c r="B36" s="7"/>
      <c r="C36" s="7" t="s">
        <v>40</v>
      </c>
      <c r="D36" s="34"/>
      <c r="E36" s="34"/>
      <c r="F36" s="34"/>
      <c r="G36" s="34"/>
      <c r="J36" s="22">
        <v>0</v>
      </c>
    </row>
    <row r="37" spans="2:10" s="17" customFormat="1" ht="17.100000000000001" customHeight="1" x14ac:dyDescent="0.2">
      <c r="B37" s="7"/>
      <c r="C37" s="7" t="s">
        <v>41</v>
      </c>
      <c r="D37" s="34"/>
      <c r="E37" s="34"/>
      <c r="F37" s="34"/>
      <c r="G37" s="34"/>
      <c r="J37" s="26">
        <v>0</v>
      </c>
    </row>
    <row r="38" spans="2:10" s="5" customFormat="1" ht="17.100000000000001" customHeight="1" x14ac:dyDescent="0.2">
      <c r="B38" s="6" t="s">
        <v>58</v>
      </c>
      <c r="D38" s="34"/>
      <c r="E38" s="34"/>
      <c r="F38" s="34"/>
      <c r="G38" s="34"/>
      <c r="J38" s="25">
        <f>0.5*J20</f>
        <v>0</v>
      </c>
    </row>
    <row r="39" spans="2:10" s="17" customFormat="1" ht="17.100000000000001" customHeight="1" x14ac:dyDescent="0.2">
      <c r="B39" s="7" t="s">
        <v>45</v>
      </c>
      <c r="F39" s="8"/>
    </row>
    <row r="40" spans="2:10" s="17" customFormat="1" ht="17.100000000000001" customHeight="1" x14ac:dyDescent="0.2">
      <c r="C40" s="17" t="s">
        <v>46</v>
      </c>
      <c r="J40" s="22">
        <v>0</v>
      </c>
    </row>
    <row r="41" spans="2:10" s="17" customFormat="1" ht="17.100000000000001" customHeight="1" x14ac:dyDescent="0.2">
      <c r="C41" s="17" t="s">
        <v>47</v>
      </c>
      <c r="J41" s="22">
        <v>0</v>
      </c>
    </row>
    <row r="42" spans="2:10" s="17" customFormat="1" ht="17.100000000000001" customHeight="1" x14ac:dyDescent="0.2">
      <c r="C42" s="17" t="s">
        <v>48</v>
      </c>
      <c r="J42" s="22">
        <v>0</v>
      </c>
    </row>
    <row r="43" spans="2:10" s="17" customFormat="1" ht="17.100000000000001" customHeight="1" x14ac:dyDescent="0.2">
      <c r="C43" s="17" t="s">
        <v>49</v>
      </c>
      <c r="J43" s="22">
        <v>0</v>
      </c>
    </row>
    <row r="44" spans="2:10" ht="17.100000000000001" customHeight="1" x14ac:dyDescent="0.2">
      <c r="B44" s="6" t="s">
        <v>64</v>
      </c>
    </row>
    <row r="45" spans="2:10" ht="17.100000000000001" customHeight="1" x14ac:dyDescent="0.2">
      <c r="C45" s="44" t="s">
        <v>70</v>
      </c>
      <c r="D45" s="44"/>
      <c r="E45" s="45"/>
      <c r="F45" s="45"/>
      <c r="G45" s="45"/>
      <c r="H45" s="45"/>
      <c r="I45" s="45"/>
      <c r="J45" s="46">
        <v>25</v>
      </c>
    </row>
    <row r="46" spans="2:10" ht="17.100000000000001" customHeight="1" x14ac:dyDescent="0.2">
      <c r="C46" s="34"/>
      <c r="D46" s="34"/>
      <c r="J46" s="22">
        <v>0</v>
      </c>
    </row>
    <row r="47" spans="2:10" ht="17.100000000000001" customHeight="1" x14ac:dyDescent="0.2">
      <c r="C47" s="34"/>
      <c r="D47" s="34"/>
      <c r="J47" s="22">
        <v>0</v>
      </c>
    </row>
    <row r="48" spans="2:10" ht="17.100000000000001" customHeight="1" x14ac:dyDescent="0.2">
      <c r="C48" s="34"/>
      <c r="D48" s="34"/>
      <c r="J48" s="22">
        <v>0</v>
      </c>
    </row>
    <row r="49" spans="8:12" ht="13.5" thickBot="1" x14ac:dyDescent="0.25">
      <c r="H49" s="16"/>
      <c r="I49" s="16"/>
      <c r="J49" s="23"/>
    </row>
    <row r="50" spans="8:12" ht="17.100000000000001" customHeight="1" thickTop="1" x14ac:dyDescent="0.2">
      <c r="I50" s="3" t="s">
        <v>50</v>
      </c>
      <c r="J50" s="14">
        <f>SUM(J31:J48)</f>
        <v>805</v>
      </c>
      <c r="L50" s="4">
        <f>J50</f>
        <v>805</v>
      </c>
    </row>
    <row r="51" spans="8:12" ht="17.100000000000001" customHeight="1" x14ac:dyDescent="0.2"/>
    <row r="52" spans="8:12" ht="17.100000000000001" customHeight="1" thickBot="1" x14ac:dyDescent="0.25">
      <c r="L52" s="16"/>
    </row>
    <row r="53" spans="8:12" ht="17.100000000000001" customHeight="1" thickTop="1" x14ac:dyDescent="0.2"/>
    <row r="54" spans="8:12" ht="17.100000000000001" customHeight="1" x14ac:dyDescent="0.2">
      <c r="K54" s="3" t="s">
        <v>51</v>
      </c>
      <c r="L54" s="4">
        <f>L27-L50</f>
        <v>-5</v>
      </c>
    </row>
    <row r="55" spans="8:12" ht="17.100000000000001" customHeight="1" x14ac:dyDescent="0.2"/>
    <row r="56" spans="8:12" ht="17.100000000000001" customHeight="1" x14ac:dyDescent="0.2"/>
    <row r="57" spans="8:12" ht="17.100000000000001" customHeight="1" x14ac:dyDescent="0.2">
      <c r="K57" s="3" t="s">
        <v>52</v>
      </c>
      <c r="L57" s="14">
        <f>IF(L54&lt;0,0,IF(L54-1200&lt;0,0.5*L54,((0.5*1200)+(L54-1200)*0.25)))</f>
        <v>0</v>
      </c>
    </row>
  </sheetData>
  <mergeCells count="20">
    <mergeCell ref="C24:D24"/>
    <mergeCell ref="C25:D25"/>
    <mergeCell ref="C45:D45"/>
    <mergeCell ref="C47:D47"/>
    <mergeCell ref="C48:D48"/>
    <mergeCell ref="C46:D46"/>
    <mergeCell ref="D35:G35"/>
    <mergeCell ref="D36:G36"/>
    <mergeCell ref="D37:G37"/>
    <mergeCell ref="D38:G38"/>
    <mergeCell ref="C22:D22"/>
    <mergeCell ref="C23:D23"/>
    <mergeCell ref="A8:N9"/>
    <mergeCell ref="A1:N1"/>
    <mergeCell ref="A2:N2"/>
    <mergeCell ref="A4:N4"/>
    <mergeCell ref="A6:C6"/>
    <mergeCell ref="D6:G6"/>
    <mergeCell ref="I6:J6"/>
    <mergeCell ref="L6:N6"/>
  </mergeCells>
  <conditionalFormatting sqref="L54">
    <cfRule type="cellIs" dxfId="7" priority="1" operator="greaterThan">
      <formula>0.1</formula>
    </cfRule>
    <cfRule type="cellIs" dxfId="6" priority="2" operator="lessThan">
      <formula>0</formula>
    </cfRule>
  </conditionalFormatting>
  <dataValidations count="1">
    <dataValidation allowBlank="1" showInputMessage="1" showErrorMessage="1" prompt="Enter event dates" sqref="L6" xr:uid="{CF2C9F9B-406C-4CF7-8376-B1A9649B85B7}"/>
  </dataValidations>
  <printOptions horizontalCentered="1"/>
  <pageMargins left="0.15748031496062992" right="0.15748031496062992" top="0.39370078740157483" bottom="0.39370078740157483" header="0.51181102362204722" footer="0.51181102362204722"/>
  <pageSetup scale="63" orientation="portrait" r:id="rId1"/>
  <headerFooter alignWithMargins="0">
    <oddFooter>&amp;CUpdated: 2024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ick the Provincial Event" xr:uid="{E90F37F3-FF64-4A3D-8E7B-D8E3CACB6DA0}">
          <x14:formula1>
            <xm:f>Data!$A$2:$A$5</xm:f>
          </x14:formula1>
          <xm:sqref>D6:G6</xm:sqref>
        </x14:dataValidation>
        <x14:dataValidation type="list" allowBlank="1" showInputMessage="1" promptTitle="City / Town" prompt="Enter location name." xr:uid="{1CA9173E-F53C-447B-B937-EED0591C214A}">
          <x14:formula1>
            <xm:f>Data!$A$8:$A$11</xm:f>
          </x14:formula1>
          <xm:sqref>I6:J6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AD8B2-067B-46B0-B4D5-EB064900A68B}">
  <sheetPr>
    <pageSetUpPr fitToPage="1"/>
  </sheetPr>
  <dimension ref="A1:T77"/>
  <sheetViews>
    <sheetView topLeftCell="A46" zoomScaleNormal="100" workbookViewId="0">
      <selection activeCell="C65" sqref="C65:J65"/>
    </sheetView>
  </sheetViews>
  <sheetFormatPr defaultRowHeight="12.75" x14ac:dyDescent="0.2"/>
  <cols>
    <col min="1" max="2" width="3.140625" customWidth="1"/>
    <col min="3" max="3" width="16.85546875" customWidth="1"/>
    <col min="4" max="8" width="9.140625" customWidth="1"/>
    <col min="9" max="9" width="14.7109375" bestFit="1" customWidth="1"/>
    <col min="10" max="10" width="10.28515625" bestFit="1" customWidth="1"/>
    <col min="11" max="11" width="9.140625" customWidth="1"/>
    <col min="12" max="12" width="13.140625" customWidth="1"/>
    <col min="13" max="20" width="9.140625" customWidth="1"/>
  </cols>
  <sheetData>
    <row r="1" spans="1:20" ht="18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10"/>
      <c r="P1" s="10"/>
      <c r="Q1" s="10"/>
      <c r="R1" s="10"/>
      <c r="S1" s="10"/>
      <c r="T1" s="10"/>
    </row>
    <row r="2" spans="1:20" x14ac:dyDescent="0.2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11"/>
      <c r="P2" s="11"/>
      <c r="Q2" s="11"/>
      <c r="R2" s="11"/>
      <c r="S2" s="11"/>
      <c r="T2" s="11"/>
    </row>
    <row r="4" spans="1:20" ht="23.25" x14ac:dyDescent="0.35">
      <c r="A4" s="37" t="s">
        <v>8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12"/>
      <c r="P4" s="12"/>
      <c r="Q4" s="12"/>
      <c r="R4" s="12"/>
      <c r="S4" s="12"/>
      <c r="T4" s="12"/>
    </row>
    <row r="6" spans="1:20" ht="15.75" x14ac:dyDescent="0.25">
      <c r="A6" s="41" t="s">
        <v>7</v>
      </c>
      <c r="B6" s="41"/>
      <c r="C6" s="41"/>
      <c r="D6" s="40" t="s">
        <v>11</v>
      </c>
      <c r="E6" s="40"/>
      <c r="F6" s="40"/>
      <c r="G6" s="40"/>
      <c r="H6" s="2" t="s">
        <v>14</v>
      </c>
      <c r="I6" s="39" t="s">
        <v>68</v>
      </c>
      <c r="J6" s="39"/>
      <c r="K6" s="2" t="s">
        <v>15</v>
      </c>
      <c r="L6" s="42" t="s">
        <v>69</v>
      </c>
      <c r="M6" s="38"/>
      <c r="N6" s="38"/>
    </row>
    <row r="8" spans="1:20" ht="12.75" customHeight="1" x14ac:dyDescent="0.2">
      <c r="A8" s="33" t="s">
        <v>16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20" x14ac:dyDescent="0.2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1" spans="1:20" s="5" customFormat="1" ht="17.100000000000001" customHeight="1" x14ac:dyDescent="0.2">
      <c r="A11" s="6" t="s">
        <v>17</v>
      </c>
      <c r="B11" s="6"/>
    </row>
    <row r="12" spans="1:20" s="5" customFormat="1" ht="17.100000000000001" customHeight="1" x14ac:dyDescent="0.2">
      <c r="B12" s="6" t="s">
        <v>18</v>
      </c>
    </row>
    <row r="13" spans="1:20" s="5" customFormat="1" ht="17.100000000000001" customHeight="1" x14ac:dyDescent="0.2">
      <c r="C13" s="6" t="s">
        <v>19</v>
      </c>
      <c r="J13" s="9">
        <f>IF(D6="",0,VLOOKUP(D6,Data!$A$2:$C$5,2))</f>
        <v>600</v>
      </c>
    </row>
    <row r="14" spans="1:20" s="5" customFormat="1" ht="17.100000000000001" customHeight="1" x14ac:dyDescent="0.2">
      <c r="C14" s="6" t="s">
        <v>20</v>
      </c>
    </row>
    <row r="15" spans="1:20" s="5" customFormat="1" ht="17.100000000000001" customHeight="1" x14ac:dyDescent="0.2">
      <c r="B15" s="6" t="s">
        <v>21</v>
      </c>
      <c r="E15" s="21"/>
      <c r="F15" s="13" t="s">
        <v>3</v>
      </c>
      <c r="G15" s="22"/>
      <c r="J15" s="15">
        <f>E15*G15</f>
        <v>0</v>
      </c>
    </row>
    <row r="16" spans="1:20" ht="17.100000000000001" customHeight="1" x14ac:dyDescent="0.2">
      <c r="B16" s="6" t="s">
        <v>26</v>
      </c>
    </row>
    <row r="17" spans="2:10" ht="17.100000000000001" customHeight="1" x14ac:dyDescent="0.2">
      <c r="C17" s="1" t="s">
        <v>27</v>
      </c>
      <c r="E17" s="21"/>
      <c r="F17" s="13" t="s">
        <v>3</v>
      </c>
      <c r="G17" s="22"/>
      <c r="J17" s="15">
        <f>E17*G17</f>
        <v>0</v>
      </c>
    </row>
    <row r="18" spans="2:10" ht="17.100000000000001" customHeight="1" x14ac:dyDescent="0.2">
      <c r="C18" s="1" t="s">
        <v>28</v>
      </c>
      <c r="E18" s="21"/>
      <c r="F18" s="13" t="s">
        <v>3</v>
      </c>
      <c r="G18" s="22"/>
      <c r="J18" s="15">
        <f>E18*G18</f>
        <v>0</v>
      </c>
    </row>
    <row r="19" spans="2:10" s="5" customFormat="1" ht="17.100000000000001" customHeight="1" x14ac:dyDescent="0.2">
      <c r="B19" s="6" t="s">
        <v>57</v>
      </c>
    </row>
    <row r="20" spans="2:10" s="5" customFormat="1" ht="17.100000000000001" customHeight="1" x14ac:dyDescent="0.2">
      <c r="B20" s="6"/>
      <c r="C20" s="17" t="s">
        <v>59</v>
      </c>
      <c r="J20" s="22"/>
    </row>
    <row r="21" spans="2:10" s="5" customFormat="1" ht="17.100000000000001" customHeight="1" x14ac:dyDescent="0.2">
      <c r="B21" s="6"/>
      <c r="C21" s="17" t="s">
        <v>60</v>
      </c>
      <c r="J21" s="22"/>
    </row>
    <row r="22" spans="2:10" s="5" customFormat="1" ht="17.100000000000001" customHeight="1" x14ac:dyDescent="0.2">
      <c r="B22" s="6"/>
      <c r="C22" s="17" t="s">
        <v>61</v>
      </c>
      <c r="J22" s="22"/>
    </row>
    <row r="23" spans="2:10" s="5" customFormat="1" ht="17.100000000000001" customHeight="1" x14ac:dyDescent="0.2">
      <c r="B23" s="6"/>
      <c r="C23" s="17" t="s">
        <v>62</v>
      </c>
      <c r="J23" s="22"/>
    </row>
    <row r="24" spans="2:10" s="5" customFormat="1" ht="17.100000000000001" customHeight="1" x14ac:dyDescent="0.2">
      <c r="B24" s="6"/>
      <c r="C24" s="17" t="s">
        <v>63</v>
      </c>
      <c r="J24" s="22"/>
    </row>
    <row r="25" spans="2:10" ht="17.100000000000001" hidden="1" customHeight="1" x14ac:dyDescent="0.2">
      <c r="B25" s="6" t="s">
        <v>23</v>
      </c>
    </row>
    <row r="26" spans="2:10" ht="17.100000000000001" hidden="1" customHeight="1" x14ac:dyDescent="0.2">
      <c r="C26" s="1" t="s">
        <v>24</v>
      </c>
      <c r="J26" s="22">
        <v>0</v>
      </c>
    </row>
    <row r="27" spans="2:10" ht="17.100000000000001" hidden="1" customHeight="1" x14ac:dyDescent="0.2">
      <c r="C27" s="1" t="s">
        <v>25</v>
      </c>
      <c r="J27" s="22">
        <v>0</v>
      </c>
    </row>
    <row r="28" spans="2:10" ht="17.100000000000001" customHeight="1" x14ac:dyDescent="0.2">
      <c r="B28" s="6" t="s">
        <v>64</v>
      </c>
    </row>
    <row r="29" spans="2:10" ht="17.100000000000001" customHeight="1" x14ac:dyDescent="0.2">
      <c r="C29" s="43"/>
      <c r="D29" s="34"/>
      <c r="J29" s="22"/>
    </row>
    <row r="30" spans="2:10" ht="17.100000000000001" customHeight="1" x14ac:dyDescent="0.2">
      <c r="C30" s="34"/>
      <c r="D30" s="34"/>
      <c r="J30" s="22">
        <v>0</v>
      </c>
    </row>
    <row r="31" spans="2:10" ht="17.100000000000001" customHeight="1" x14ac:dyDescent="0.2">
      <c r="C31" s="34"/>
      <c r="D31" s="34"/>
      <c r="J31" s="22">
        <v>0</v>
      </c>
    </row>
    <row r="32" spans="2:10" ht="17.100000000000001" customHeight="1" x14ac:dyDescent="0.2">
      <c r="C32" s="34"/>
      <c r="D32" s="34"/>
      <c r="J32" s="22">
        <v>0</v>
      </c>
    </row>
    <row r="33" spans="1:12" ht="17.100000000000001" customHeight="1" thickBot="1" x14ac:dyDescent="0.25">
      <c r="H33" s="16"/>
      <c r="I33" s="16"/>
      <c r="J33" s="16"/>
    </row>
    <row r="34" spans="1:12" ht="17.100000000000001" customHeight="1" thickTop="1" x14ac:dyDescent="0.2">
      <c r="I34" s="3" t="s">
        <v>44</v>
      </c>
      <c r="J34" s="4">
        <f>SUM(J13:J32)</f>
        <v>600</v>
      </c>
      <c r="L34" s="4">
        <f>J34</f>
        <v>600</v>
      </c>
    </row>
    <row r="36" spans="1:12" s="17" customFormat="1" ht="17.100000000000001" customHeight="1" x14ac:dyDescent="0.2">
      <c r="A36" s="7" t="s">
        <v>29</v>
      </c>
    </row>
    <row r="37" spans="1:12" s="17" customFormat="1" ht="17.100000000000001" customHeight="1" x14ac:dyDescent="0.2">
      <c r="B37" s="7" t="s">
        <v>30</v>
      </c>
    </row>
    <row r="38" spans="1:12" s="17" customFormat="1" ht="17.100000000000001" customHeight="1" x14ac:dyDescent="0.2">
      <c r="C38" s="7" t="s">
        <v>31</v>
      </c>
      <c r="J38" s="22"/>
    </row>
    <row r="39" spans="1:12" s="17" customFormat="1" ht="17.100000000000001" customHeight="1" x14ac:dyDescent="0.2">
      <c r="C39" s="7" t="s">
        <v>32</v>
      </c>
      <c r="J39" s="22">
        <v>0</v>
      </c>
    </row>
    <row r="40" spans="1:12" s="17" customFormat="1" ht="17.100000000000001" customHeight="1" x14ac:dyDescent="0.2">
      <c r="C40" s="7" t="s">
        <v>42</v>
      </c>
      <c r="E40" s="29">
        <f>IF(D6="",0,VLOOKUP(D6,Data!$A$2:$C$5,3))</f>
        <v>6</v>
      </c>
      <c r="F40" s="13" t="s">
        <v>3</v>
      </c>
      <c r="G40" s="18">
        <f>Data!$E$2</f>
        <v>10</v>
      </c>
      <c r="J40" s="19">
        <f>E40*G40</f>
        <v>60</v>
      </c>
    </row>
    <row r="41" spans="1:12" s="17" customFormat="1" ht="17.100000000000001" customHeight="1" x14ac:dyDescent="0.2">
      <c r="B41" s="7" t="s">
        <v>38</v>
      </c>
      <c r="D41" s="7"/>
      <c r="F41" s="8"/>
    </row>
    <row r="42" spans="1:12" s="17" customFormat="1" ht="17.100000000000001" customHeight="1" x14ac:dyDescent="0.2">
      <c r="B42" s="7"/>
      <c r="C42" s="7" t="s">
        <v>39</v>
      </c>
      <c r="D42" s="43"/>
      <c r="E42" s="34"/>
      <c r="F42" s="34"/>
      <c r="G42" s="34"/>
      <c r="J42" s="22"/>
    </row>
    <row r="43" spans="1:12" s="17" customFormat="1" ht="17.100000000000001" customHeight="1" x14ac:dyDescent="0.2">
      <c r="B43" s="7"/>
      <c r="C43" s="7" t="s">
        <v>40</v>
      </c>
      <c r="D43" s="34"/>
      <c r="E43" s="34"/>
      <c r="F43" s="34"/>
      <c r="G43" s="34"/>
      <c r="J43" s="22">
        <v>0</v>
      </c>
    </row>
    <row r="44" spans="1:12" s="17" customFormat="1" ht="17.100000000000001" customHeight="1" x14ac:dyDescent="0.2">
      <c r="B44" s="7"/>
      <c r="C44" s="7" t="s">
        <v>41</v>
      </c>
      <c r="D44" s="34"/>
      <c r="E44" s="34"/>
      <c r="F44" s="34"/>
      <c r="G44" s="34"/>
      <c r="J44" s="22">
        <v>0</v>
      </c>
    </row>
    <row r="45" spans="1:12" s="17" customFormat="1" ht="17.100000000000001" customHeight="1" x14ac:dyDescent="0.2">
      <c r="B45" s="7" t="s">
        <v>33</v>
      </c>
      <c r="C45" s="7"/>
      <c r="F45" s="8"/>
    </row>
    <row r="46" spans="1:12" s="17" customFormat="1" ht="17.100000000000001" customHeight="1" x14ac:dyDescent="0.2">
      <c r="C46" s="7" t="s">
        <v>34</v>
      </c>
      <c r="E46" s="20"/>
      <c r="F46" s="13" t="s">
        <v>3</v>
      </c>
      <c r="G46" s="22">
        <v>0</v>
      </c>
      <c r="J46" s="19">
        <f>E46*G46</f>
        <v>0</v>
      </c>
    </row>
    <row r="47" spans="1:12" s="17" customFormat="1" ht="17.100000000000001" customHeight="1" x14ac:dyDescent="0.2">
      <c r="C47" s="7" t="s">
        <v>2</v>
      </c>
      <c r="E47" s="20"/>
      <c r="F47" s="13" t="s">
        <v>3</v>
      </c>
      <c r="G47" s="22"/>
      <c r="J47" s="19">
        <f>E47*G47</f>
        <v>0</v>
      </c>
    </row>
    <row r="48" spans="1:12" s="17" customFormat="1" ht="17.100000000000001" customHeight="1" x14ac:dyDescent="0.2">
      <c r="B48" s="7" t="s">
        <v>35</v>
      </c>
      <c r="F48" s="8"/>
    </row>
    <row r="49" spans="2:10" s="5" customFormat="1" ht="17.100000000000001" customHeight="1" x14ac:dyDescent="0.2">
      <c r="B49" s="6" t="s">
        <v>57</v>
      </c>
    </row>
    <row r="50" spans="2:10" s="5" customFormat="1" ht="17.100000000000001" customHeight="1" x14ac:dyDescent="0.2">
      <c r="B50" s="6"/>
      <c r="C50" s="7" t="str">
        <f>CONCATENATE(C20," - Winner")</f>
        <v>Shift 1 - Winner</v>
      </c>
      <c r="D50" s="43"/>
      <c r="E50" s="34"/>
      <c r="F50" s="34"/>
      <c r="G50" s="34"/>
      <c r="J50" s="9">
        <f>0.5*J20</f>
        <v>0</v>
      </c>
    </row>
    <row r="51" spans="2:10" s="5" customFormat="1" ht="17.100000000000001" customHeight="1" x14ac:dyDescent="0.2">
      <c r="B51" s="6"/>
      <c r="C51" s="7" t="str">
        <f t="shared" ref="C51:C54" si="0">CONCATENATE(C21," - Winner")</f>
        <v>Shift 2 - Winner</v>
      </c>
      <c r="D51" s="43"/>
      <c r="E51" s="34"/>
      <c r="F51" s="34"/>
      <c r="G51" s="34"/>
      <c r="J51" s="9">
        <f t="shared" ref="J51:J54" si="1">0.5*J21</f>
        <v>0</v>
      </c>
    </row>
    <row r="52" spans="2:10" s="5" customFormat="1" ht="17.100000000000001" customHeight="1" x14ac:dyDescent="0.2">
      <c r="B52" s="6"/>
      <c r="C52" s="7" t="str">
        <f t="shared" si="0"/>
        <v>Shift 3 - Winner</v>
      </c>
      <c r="D52" s="43"/>
      <c r="E52" s="34"/>
      <c r="F52" s="34"/>
      <c r="G52" s="34"/>
      <c r="J52" s="9">
        <f t="shared" si="1"/>
        <v>0</v>
      </c>
    </row>
    <row r="53" spans="2:10" s="5" customFormat="1" ht="17.100000000000001" customHeight="1" x14ac:dyDescent="0.2">
      <c r="B53" s="6"/>
      <c r="C53" s="7" t="str">
        <f t="shared" si="0"/>
        <v>Shift 4 - Winner</v>
      </c>
      <c r="D53" s="34"/>
      <c r="E53" s="34"/>
      <c r="F53" s="34"/>
      <c r="G53" s="34"/>
      <c r="J53" s="9">
        <f t="shared" si="1"/>
        <v>0</v>
      </c>
    </row>
    <row r="54" spans="2:10" s="5" customFormat="1" ht="17.100000000000001" customHeight="1" x14ac:dyDescent="0.2">
      <c r="B54" s="6"/>
      <c r="C54" s="7" t="str">
        <f t="shared" si="0"/>
        <v>Shift 5 - Winner</v>
      </c>
      <c r="D54" s="34"/>
      <c r="E54" s="34"/>
      <c r="F54" s="34"/>
      <c r="G54" s="34"/>
      <c r="J54" s="9">
        <f t="shared" si="1"/>
        <v>0</v>
      </c>
    </row>
    <row r="55" spans="2:10" s="17" customFormat="1" ht="17.100000000000001" customHeight="1" x14ac:dyDescent="0.2">
      <c r="B55" s="7" t="s">
        <v>23</v>
      </c>
      <c r="F55" s="8"/>
    </row>
    <row r="56" spans="2:10" s="17" customFormat="1" ht="17.100000000000001" customHeight="1" x14ac:dyDescent="0.2">
      <c r="C56" s="7" t="s">
        <v>36</v>
      </c>
      <c r="F56" s="8"/>
      <c r="J56" s="22">
        <v>0</v>
      </c>
    </row>
    <row r="57" spans="2:10" s="17" customFormat="1" ht="17.100000000000001" customHeight="1" x14ac:dyDescent="0.2">
      <c r="C57" s="7" t="s">
        <v>23</v>
      </c>
      <c r="F57" s="8"/>
      <c r="J57" s="22">
        <v>0</v>
      </c>
    </row>
    <row r="58" spans="2:10" s="17" customFormat="1" ht="17.100000000000001" customHeight="1" x14ac:dyDescent="0.2">
      <c r="C58" s="7" t="s">
        <v>37</v>
      </c>
      <c r="F58" s="8"/>
      <c r="J58" s="22">
        <v>0</v>
      </c>
    </row>
    <row r="59" spans="2:10" s="17" customFormat="1" ht="17.100000000000001" customHeight="1" x14ac:dyDescent="0.2">
      <c r="B59" s="7" t="s">
        <v>45</v>
      </c>
      <c r="F59" s="8"/>
    </row>
    <row r="60" spans="2:10" s="17" customFormat="1" ht="17.100000000000001" customHeight="1" x14ac:dyDescent="0.2">
      <c r="C60" s="17" t="s">
        <v>46</v>
      </c>
      <c r="J60" s="22">
        <v>0</v>
      </c>
    </row>
    <row r="61" spans="2:10" s="17" customFormat="1" ht="17.100000000000001" customHeight="1" x14ac:dyDescent="0.2">
      <c r="C61" s="17" t="s">
        <v>47</v>
      </c>
      <c r="J61" s="22">
        <v>0</v>
      </c>
    </row>
    <row r="62" spans="2:10" s="17" customFormat="1" ht="17.100000000000001" customHeight="1" x14ac:dyDescent="0.2">
      <c r="C62" s="17" t="s">
        <v>48</v>
      </c>
      <c r="J62" s="22">
        <v>0</v>
      </c>
    </row>
    <row r="63" spans="2:10" s="17" customFormat="1" ht="17.100000000000001" customHeight="1" x14ac:dyDescent="0.2">
      <c r="C63" s="17" t="s">
        <v>49</v>
      </c>
      <c r="J63" s="22">
        <v>0</v>
      </c>
    </row>
    <row r="64" spans="2:10" ht="17.100000000000001" customHeight="1" x14ac:dyDescent="0.2">
      <c r="B64" s="6" t="s">
        <v>64</v>
      </c>
    </row>
    <row r="65" spans="3:12" ht="17.100000000000001" customHeight="1" x14ac:dyDescent="0.2">
      <c r="C65" s="44" t="s">
        <v>70</v>
      </c>
      <c r="D65" s="44"/>
      <c r="E65" s="45"/>
      <c r="F65" s="45"/>
      <c r="G65" s="45"/>
      <c r="H65" s="45"/>
      <c r="I65" s="45"/>
      <c r="J65" s="46">
        <v>25</v>
      </c>
    </row>
    <row r="66" spans="3:12" ht="17.100000000000001" customHeight="1" x14ac:dyDescent="0.2">
      <c r="C66" s="43"/>
      <c r="D66" s="34"/>
      <c r="J66" s="22"/>
    </row>
    <row r="67" spans="3:12" ht="17.100000000000001" customHeight="1" x14ac:dyDescent="0.2">
      <c r="C67" s="34"/>
      <c r="D67" s="34"/>
      <c r="J67" s="22">
        <v>0</v>
      </c>
    </row>
    <row r="68" spans="3:12" ht="17.100000000000001" customHeight="1" x14ac:dyDescent="0.2">
      <c r="C68" s="34"/>
      <c r="D68" s="34"/>
      <c r="J68" s="22">
        <v>0</v>
      </c>
    </row>
    <row r="69" spans="3:12" ht="13.5" thickBot="1" x14ac:dyDescent="0.25">
      <c r="H69" s="16"/>
      <c r="I69" s="16"/>
      <c r="J69" s="23"/>
    </row>
    <row r="70" spans="3:12" ht="17.100000000000001" customHeight="1" thickTop="1" x14ac:dyDescent="0.2">
      <c r="I70" s="3" t="s">
        <v>50</v>
      </c>
      <c r="J70" s="14">
        <f>SUM(J38:J68)</f>
        <v>85</v>
      </c>
      <c r="L70" s="4">
        <f>J70</f>
        <v>85</v>
      </c>
    </row>
    <row r="71" spans="3:12" ht="17.100000000000001" customHeight="1" x14ac:dyDescent="0.2"/>
    <row r="72" spans="3:12" ht="17.100000000000001" customHeight="1" thickBot="1" x14ac:dyDescent="0.25">
      <c r="L72" s="16"/>
    </row>
    <row r="73" spans="3:12" ht="17.100000000000001" customHeight="1" thickTop="1" x14ac:dyDescent="0.2"/>
    <row r="74" spans="3:12" ht="17.100000000000001" customHeight="1" x14ac:dyDescent="0.2">
      <c r="K74" s="3" t="s">
        <v>51</v>
      </c>
      <c r="L74" s="4">
        <f>L34-L70</f>
        <v>515</v>
      </c>
    </row>
    <row r="75" spans="3:12" ht="17.100000000000001" customHeight="1" x14ac:dyDescent="0.2"/>
    <row r="76" spans="3:12" ht="17.100000000000001" customHeight="1" x14ac:dyDescent="0.2"/>
    <row r="77" spans="3:12" ht="17.100000000000001" customHeight="1" x14ac:dyDescent="0.2">
      <c r="K77" s="3" t="s">
        <v>52</v>
      </c>
      <c r="L77" s="14">
        <f>IF(L74&lt;0,0,IF(L74-1200&lt;0,0.5*L74,((0.5*1200)+(L74-1200)*0.25)))</f>
        <v>257.5</v>
      </c>
    </row>
  </sheetData>
  <mergeCells count="24">
    <mergeCell ref="C68:D68"/>
    <mergeCell ref="D42:G42"/>
    <mergeCell ref="D43:G43"/>
    <mergeCell ref="D44:G44"/>
    <mergeCell ref="D50:G50"/>
    <mergeCell ref="D51:G51"/>
    <mergeCell ref="D52:G52"/>
    <mergeCell ref="D53:G53"/>
    <mergeCell ref="D54:G54"/>
    <mergeCell ref="C65:D65"/>
    <mergeCell ref="C66:D66"/>
    <mergeCell ref="C67:D67"/>
    <mergeCell ref="A8:N9"/>
    <mergeCell ref="C29:D29"/>
    <mergeCell ref="C30:D30"/>
    <mergeCell ref="C31:D31"/>
    <mergeCell ref="C32:D32"/>
    <mergeCell ref="A1:N1"/>
    <mergeCell ref="A2:N2"/>
    <mergeCell ref="A4:N4"/>
    <mergeCell ref="A6:C6"/>
    <mergeCell ref="D6:G6"/>
    <mergeCell ref="I6:J6"/>
    <mergeCell ref="L6:N6"/>
  </mergeCells>
  <conditionalFormatting sqref="L74">
    <cfRule type="cellIs" dxfId="5" priority="1" operator="greaterThan">
      <formula>0.1</formula>
    </cfRule>
    <cfRule type="cellIs" dxfId="4" priority="2" operator="lessThan">
      <formula>0</formula>
    </cfRule>
  </conditionalFormatting>
  <dataValidations disablePrompts="1" count="1">
    <dataValidation allowBlank="1" showInputMessage="1" showErrorMessage="1" prompt="Enter event dates" sqref="L6" xr:uid="{F8ECE783-5BD1-4167-9B2F-7D12ACFF27D5}"/>
  </dataValidations>
  <printOptions horizontalCentered="1"/>
  <pageMargins left="0.15748031496062992" right="0.15748031496062992" top="0.39370078740157483" bottom="0.39370078740157483" header="0.51181102362204722" footer="0.51181102362204722"/>
  <pageSetup scale="63" orientation="portrait" r:id="rId1"/>
  <headerFooter alignWithMargins="0">
    <oddFooter>&amp;CUpdated: 2024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prompt="Pick the Provincial Event" xr:uid="{8E9B621C-C863-4489-9C40-A323E0AC4660}">
          <x14:formula1>
            <xm:f>Data!$A$2:$A$5</xm:f>
          </x14:formula1>
          <xm:sqref>D6:G6</xm:sqref>
        </x14:dataValidation>
        <x14:dataValidation type="list" allowBlank="1" showInputMessage="1" promptTitle="City / Town" prompt="Enter location name." xr:uid="{836E510A-973F-4E38-8357-29A74B0A5519}">
          <x14:formula1>
            <xm:f>Data!$A$8:$A$11</xm:f>
          </x14:formula1>
          <xm:sqref>I6:J6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8DCDB-87AE-4F32-B5EB-3FDA8D3D3555}">
  <sheetPr>
    <pageSetUpPr fitToPage="1"/>
  </sheetPr>
  <dimension ref="A1:T79"/>
  <sheetViews>
    <sheetView topLeftCell="A51" zoomScaleNormal="100" workbookViewId="0">
      <selection activeCell="C67" sqref="C67:J67"/>
    </sheetView>
  </sheetViews>
  <sheetFormatPr defaultRowHeight="12.75" x14ac:dyDescent="0.2"/>
  <cols>
    <col min="1" max="2" width="3.140625" customWidth="1"/>
    <col min="3" max="3" width="16.85546875" customWidth="1"/>
    <col min="4" max="8" width="9.140625" customWidth="1"/>
    <col min="9" max="9" width="14.7109375" bestFit="1" customWidth="1"/>
    <col min="10" max="10" width="10.28515625" bestFit="1" customWidth="1"/>
    <col min="11" max="11" width="9.140625" customWidth="1"/>
    <col min="12" max="12" width="13.140625" customWidth="1"/>
    <col min="13" max="20" width="9.140625" customWidth="1"/>
  </cols>
  <sheetData>
    <row r="1" spans="1:20" ht="18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10"/>
      <c r="P1" s="10"/>
      <c r="Q1" s="10"/>
      <c r="R1" s="10"/>
      <c r="S1" s="10"/>
      <c r="T1" s="10"/>
    </row>
    <row r="2" spans="1:20" x14ac:dyDescent="0.2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11"/>
      <c r="P2" s="11"/>
      <c r="Q2" s="11"/>
      <c r="R2" s="11"/>
      <c r="S2" s="11"/>
      <c r="T2" s="11"/>
    </row>
    <row r="4" spans="1:20" ht="23.25" x14ac:dyDescent="0.35">
      <c r="A4" s="37" t="s">
        <v>8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12"/>
      <c r="P4" s="12"/>
      <c r="Q4" s="12"/>
      <c r="R4" s="12"/>
      <c r="S4" s="12"/>
      <c r="T4" s="12"/>
    </row>
    <row r="6" spans="1:20" ht="15.75" x14ac:dyDescent="0.25">
      <c r="A6" s="41" t="s">
        <v>7</v>
      </c>
      <c r="B6" s="41"/>
      <c r="C6" s="41"/>
      <c r="D6" s="40" t="s">
        <v>10</v>
      </c>
      <c r="E6" s="40"/>
      <c r="F6" s="40"/>
      <c r="G6" s="40"/>
      <c r="H6" s="2" t="s">
        <v>14</v>
      </c>
      <c r="I6" s="39"/>
      <c r="J6" s="39"/>
      <c r="K6" s="2" t="s">
        <v>15</v>
      </c>
      <c r="L6" s="38"/>
      <c r="M6" s="38"/>
      <c r="N6" s="38"/>
    </row>
    <row r="8" spans="1:20" ht="12.75" customHeight="1" x14ac:dyDescent="0.2">
      <c r="A8" s="33" t="s">
        <v>16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20" x14ac:dyDescent="0.2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1" spans="1:20" s="5" customFormat="1" ht="17.100000000000001" customHeight="1" x14ac:dyDescent="0.2">
      <c r="A11" s="6" t="s">
        <v>17</v>
      </c>
      <c r="B11" s="6"/>
    </row>
    <row r="12" spans="1:20" s="5" customFormat="1" ht="17.100000000000001" customHeight="1" x14ac:dyDescent="0.2">
      <c r="B12" s="6" t="s">
        <v>18</v>
      </c>
    </row>
    <row r="13" spans="1:20" s="5" customFormat="1" ht="17.100000000000001" customHeight="1" x14ac:dyDescent="0.2">
      <c r="C13" s="6" t="s">
        <v>19</v>
      </c>
      <c r="J13" s="9">
        <f>IF(D6="",0,VLOOKUP(D6,Data!$A$2:$C$5,2))</f>
        <v>1200</v>
      </c>
    </row>
    <row r="14" spans="1:20" s="5" customFormat="1" ht="17.100000000000001" customHeight="1" x14ac:dyDescent="0.2">
      <c r="C14" s="6" t="s">
        <v>20</v>
      </c>
    </row>
    <row r="15" spans="1:20" s="5" customFormat="1" ht="17.100000000000001" customHeight="1" x14ac:dyDescent="0.2">
      <c r="B15" s="6" t="s">
        <v>21</v>
      </c>
      <c r="E15" s="21"/>
      <c r="F15" s="13" t="s">
        <v>3</v>
      </c>
      <c r="G15" s="22">
        <v>0</v>
      </c>
      <c r="J15" s="15">
        <f>E15*G15</f>
        <v>0</v>
      </c>
    </row>
    <row r="16" spans="1:20" s="5" customFormat="1" ht="17.100000000000001" customHeight="1" x14ac:dyDescent="0.2">
      <c r="B16" s="6" t="s">
        <v>22</v>
      </c>
      <c r="J16" s="22">
        <v>0</v>
      </c>
    </row>
    <row r="17" spans="2:10" ht="17.100000000000001" customHeight="1" x14ac:dyDescent="0.2">
      <c r="B17" s="6" t="s">
        <v>26</v>
      </c>
    </row>
    <row r="18" spans="2:10" ht="17.100000000000001" customHeight="1" x14ac:dyDescent="0.2">
      <c r="C18" s="1" t="s">
        <v>27</v>
      </c>
      <c r="E18" s="21"/>
      <c r="F18" s="13" t="s">
        <v>3</v>
      </c>
      <c r="G18" s="22">
        <v>0</v>
      </c>
      <c r="J18" s="15">
        <f>E18*G18</f>
        <v>0</v>
      </c>
    </row>
    <row r="19" spans="2:10" ht="17.100000000000001" customHeight="1" x14ac:dyDescent="0.2">
      <c r="C19" s="1" t="s">
        <v>28</v>
      </c>
      <c r="E19" s="21"/>
      <c r="F19" s="13" t="s">
        <v>3</v>
      </c>
      <c r="G19" s="22">
        <v>0</v>
      </c>
      <c r="J19" s="15">
        <f>E19*G19</f>
        <v>0</v>
      </c>
    </row>
    <row r="20" spans="2:10" s="5" customFormat="1" ht="17.100000000000001" customHeight="1" x14ac:dyDescent="0.2">
      <c r="B20" s="6" t="s">
        <v>57</v>
      </c>
    </row>
    <row r="21" spans="2:10" s="5" customFormat="1" ht="17.100000000000001" customHeight="1" x14ac:dyDescent="0.2">
      <c r="B21" s="6"/>
      <c r="C21" s="17" t="s">
        <v>59</v>
      </c>
      <c r="J21" s="22"/>
    </row>
    <row r="22" spans="2:10" s="5" customFormat="1" ht="17.100000000000001" customHeight="1" x14ac:dyDescent="0.2">
      <c r="B22" s="6"/>
      <c r="C22" s="17" t="s">
        <v>60</v>
      </c>
      <c r="J22" s="22"/>
    </row>
    <row r="23" spans="2:10" s="5" customFormat="1" ht="17.100000000000001" customHeight="1" x14ac:dyDescent="0.2">
      <c r="B23" s="6"/>
      <c r="C23" s="17" t="s">
        <v>61</v>
      </c>
      <c r="J23" s="22"/>
    </row>
    <row r="24" spans="2:10" s="5" customFormat="1" ht="17.100000000000001" customHeight="1" x14ac:dyDescent="0.2">
      <c r="B24" s="6"/>
      <c r="C24" s="17" t="s">
        <v>62</v>
      </c>
      <c r="J24" s="22"/>
    </row>
    <row r="25" spans="2:10" s="5" customFormat="1" ht="17.100000000000001" customHeight="1" x14ac:dyDescent="0.2">
      <c r="B25" s="6"/>
      <c r="C25" s="17" t="s">
        <v>63</v>
      </c>
      <c r="J25" s="22"/>
    </row>
    <row r="26" spans="2:10" ht="17.100000000000001" customHeight="1" x14ac:dyDescent="0.2">
      <c r="B26" s="6" t="s">
        <v>23</v>
      </c>
    </row>
    <row r="27" spans="2:10" ht="17.100000000000001" customHeight="1" x14ac:dyDescent="0.2">
      <c r="C27" s="1" t="s">
        <v>24</v>
      </c>
      <c r="J27" s="22">
        <v>0</v>
      </c>
    </row>
    <row r="28" spans="2:10" ht="17.100000000000001" customHeight="1" x14ac:dyDescent="0.2">
      <c r="C28" s="1" t="s">
        <v>25</v>
      </c>
      <c r="J28" s="22">
        <v>0</v>
      </c>
    </row>
    <row r="29" spans="2:10" ht="17.100000000000001" customHeight="1" x14ac:dyDescent="0.2">
      <c r="B29" s="6" t="s">
        <v>64</v>
      </c>
    </row>
    <row r="30" spans="2:10" ht="17.100000000000001" customHeight="1" x14ac:dyDescent="0.2">
      <c r="C30" s="34"/>
      <c r="D30" s="34"/>
      <c r="J30" s="22">
        <v>0</v>
      </c>
    </row>
    <row r="31" spans="2:10" ht="17.100000000000001" customHeight="1" x14ac:dyDescent="0.2">
      <c r="C31" s="34"/>
      <c r="D31" s="34"/>
      <c r="J31" s="22">
        <v>0</v>
      </c>
    </row>
    <row r="32" spans="2:10" ht="17.100000000000001" customHeight="1" x14ac:dyDescent="0.2">
      <c r="C32" s="34"/>
      <c r="D32" s="34"/>
      <c r="J32" s="22">
        <v>0</v>
      </c>
    </row>
    <row r="33" spans="1:12" ht="17.100000000000001" customHeight="1" x14ac:dyDescent="0.2">
      <c r="C33" s="34"/>
      <c r="D33" s="34"/>
      <c r="J33" s="22">
        <v>0</v>
      </c>
    </row>
    <row r="34" spans="1:12" ht="17.100000000000001" customHeight="1" thickBot="1" x14ac:dyDescent="0.25">
      <c r="H34" s="16"/>
      <c r="I34" s="16"/>
      <c r="J34" s="16"/>
    </row>
    <row r="35" spans="1:12" ht="17.100000000000001" customHeight="1" thickTop="1" x14ac:dyDescent="0.2">
      <c r="I35" s="3" t="s">
        <v>44</v>
      </c>
      <c r="J35" s="4">
        <f>SUM(J13:J33)</f>
        <v>1200</v>
      </c>
      <c r="L35" s="4">
        <f>J35</f>
        <v>1200</v>
      </c>
    </row>
    <row r="37" spans="1:12" s="17" customFormat="1" ht="17.100000000000001" customHeight="1" x14ac:dyDescent="0.2">
      <c r="A37" s="7" t="s">
        <v>29</v>
      </c>
    </row>
    <row r="38" spans="1:12" s="17" customFormat="1" ht="17.100000000000001" customHeight="1" x14ac:dyDescent="0.2">
      <c r="B38" s="7" t="s">
        <v>30</v>
      </c>
    </row>
    <row r="39" spans="1:12" s="17" customFormat="1" ht="17.100000000000001" customHeight="1" x14ac:dyDescent="0.2">
      <c r="C39" s="7" t="s">
        <v>31</v>
      </c>
      <c r="J39" s="22">
        <v>0</v>
      </c>
    </row>
    <row r="40" spans="1:12" s="17" customFormat="1" ht="17.100000000000001" customHeight="1" x14ac:dyDescent="0.2">
      <c r="C40" s="7" t="s">
        <v>32</v>
      </c>
      <c r="J40" s="22">
        <v>0</v>
      </c>
    </row>
    <row r="41" spans="1:12" s="17" customFormat="1" ht="17.100000000000001" customHeight="1" x14ac:dyDescent="0.2">
      <c r="C41" s="7" t="s">
        <v>42</v>
      </c>
      <c r="E41" s="29">
        <f>IF(D6="",0,VLOOKUP(D6,Data!$A$2:$C$5,3))</f>
        <v>30</v>
      </c>
      <c r="F41" s="13" t="s">
        <v>3</v>
      </c>
      <c r="G41" s="18">
        <f>Data!$E$2</f>
        <v>10</v>
      </c>
      <c r="J41" s="19">
        <f>E41*G41</f>
        <v>300</v>
      </c>
    </row>
    <row r="42" spans="1:12" s="17" customFormat="1" ht="17.100000000000001" customHeight="1" x14ac:dyDescent="0.2">
      <c r="B42" s="7" t="s">
        <v>38</v>
      </c>
      <c r="D42" s="7"/>
      <c r="F42" s="8"/>
    </row>
    <row r="43" spans="1:12" s="17" customFormat="1" ht="17.100000000000001" customHeight="1" x14ac:dyDescent="0.2">
      <c r="B43" s="7"/>
      <c r="C43" s="7" t="s">
        <v>39</v>
      </c>
      <c r="D43" s="34"/>
      <c r="E43" s="34"/>
      <c r="F43" s="34"/>
      <c r="G43" s="34"/>
      <c r="J43" s="22">
        <v>0</v>
      </c>
    </row>
    <row r="44" spans="1:12" s="17" customFormat="1" ht="17.100000000000001" customHeight="1" x14ac:dyDescent="0.2">
      <c r="B44" s="7"/>
      <c r="C44" s="7" t="s">
        <v>40</v>
      </c>
      <c r="D44" s="34"/>
      <c r="E44" s="34"/>
      <c r="F44" s="34"/>
      <c r="G44" s="34"/>
      <c r="J44" s="22">
        <v>0</v>
      </c>
    </row>
    <row r="45" spans="1:12" s="17" customFormat="1" ht="17.100000000000001" customHeight="1" x14ac:dyDescent="0.2">
      <c r="B45" s="7"/>
      <c r="C45" s="7" t="s">
        <v>41</v>
      </c>
      <c r="D45" s="34"/>
      <c r="E45" s="34"/>
      <c r="F45" s="34"/>
      <c r="G45" s="34"/>
      <c r="J45" s="22">
        <v>0</v>
      </c>
    </row>
    <row r="46" spans="1:12" s="17" customFormat="1" ht="17.100000000000001" customHeight="1" x14ac:dyDescent="0.2">
      <c r="B46" s="7" t="s">
        <v>33</v>
      </c>
      <c r="C46" s="7"/>
      <c r="F46" s="8"/>
    </row>
    <row r="47" spans="1:12" s="17" customFormat="1" ht="17.100000000000001" customHeight="1" x14ac:dyDescent="0.2">
      <c r="C47" s="7" t="s">
        <v>34</v>
      </c>
      <c r="E47" s="20"/>
      <c r="F47" s="13" t="s">
        <v>3</v>
      </c>
      <c r="G47" s="22">
        <v>0</v>
      </c>
      <c r="J47" s="19">
        <f>E47*G47</f>
        <v>0</v>
      </c>
    </row>
    <row r="48" spans="1:12" s="17" customFormat="1" ht="17.100000000000001" customHeight="1" x14ac:dyDescent="0.2">
      <c r="C48" s="7" t="s">
        <v>2</v>
      </c>
      <c r="E48" s="20"/>
      <c r="F48" s="13" t="s">
        <v>3</v>
      </c>
      <c r="G48" s="22">
        <v>0</v>
      </c>
      <c r="J48" s="19">
        <f>E48*G48</f>
        <v>0</v>
      </c>
    </row>
    <row r="49" spans="2:10" s="17" customFormat="1" ht="17.100000000000001" customHeight="1" x14ac:dyDescent="0.2">
      <c r="B49" s="7" t="s">
        <v>35</v>
      </c>
      <c r="F49" s="8"/>
    </row>
    <row r="50" spans="2:10" s="5" customFormat="1" ht="17.100000000000001" customHeight="1" x14ac:dyDescent="0.2">
      <c r="B50" s="6" t="s">
        <v>57</v>
      </c>
    </row>
    <row r="51" spans="2:10" s="5" customFormat="1" ht="17.100000000000001" customHeight="1" x14ac:dyDescent="0.2">
      <c r="B51" s="6"/>
      <c r="C51" s="17" t="s">
        <v>59</v>
      </c>
      <c r="D51" s="34"/>
      <c r="E51" s="34"/>
      <c r="F51" s="34"/>
      <c r="G51" s="34"/>
      <c r="J51" s="9">
        <f>0.5*J21</f>
        <v>0</v>
      </c>
    </row>
    <row r="52" spans="2:10" s="5" customFormat="1" ht="17.100000000000001" customHeight="1" x14ac:dyDescent="0.2">
      <c r="B52" s="6"/>
      <c r="C52" s="17" t="s">
        <v>60</v>
      </c>
      <c r="D52" s="34"/>
      <c r="E52" s="34"/>
      <c r="F52" s="34"/>
      <c r="G52" s="34"/>
      <c r="J52" s="9">
        <f t="shared" ref="J52:J55" si="0">0.5*J22</f>
        <v>0</v>
      </c>
    </row>
    <row r="53" spans="2:10" s="5" customFormat="1" ht="17.100000000000001" customHeight="1" x14ac:dyDescent="0.2">
      <c r="B53" s="6"/>
      <c r="C53" s="17" t="s">
        <v>61</v>
      </c>
      <c r="D53" s="34"/>
      <c r="E53" s="34"/>
      <c r="F53" s="34"/>
      <c r="G53" s="34"/>
      <c r="J53" s="9">
        <f t="shared" si="0"/>
        <v>0</v>
      </c>
    </row>
    <row r="54" spans="2:10" s="5" customFormat="1" ht="17.100000000000001" customHeight="1" x14ac:dyDescent="0.2">
      <c r="B54" s="6"/>
      <c r="C54" s="17" t="s">
        <v>62</v>
      </c>
      <c r="D54" s="34"/>
      <c r="E54" s="34"/>
      <c r="F54" s="34"/>
      <c r="G54" s="34"/>
      <c r="J54" s="9">
        <f t="shared" si="0"/>
        <v>0</v>
      </c>
    </row>
    <row r="55" spans="2:10" s="5" customFormat="1" ht="17.100000000000001" customHeight="1" x14ac:dyDescent="0.2">
      <c r="B55" s="6"/>
      <c r="C55" s="17" t="s">
        <v>63</v>
      </c>
      <c r="D55" s="34"/>
      <c r="E55" s="34"/>
      <c r="F55" s="34"/>
      <c r="G55" s="34"/>
      <c r="J55" s="9">
        <f t="shared" si="0"/>
        <v>0</v>
      </c>
    </row>
    <row r="56" spans="2:10" s="17" customFormat="1" ht="17.100000000000001" customHeight="1" x14ac:dyDescent="0.2">
      <c r="B56" s="7" t="s">
        <v>23</v>
      </c>
      <c r="F56" s="8"/>
    </row>
    <row r="57" spans="2:10" s="17" customFormat="1" ht="17.100000000000001" customHeight="1" x14ac:dyDescent="0.2">
      <c r="C57" s="7" t="s">
        <v>36</v>
      </c>
      <c r="F57" s="8"/>
      <c r="J57" s="22">
        <v>0</v>
      </c>
    </row>
    <row r="58" spans="2:10" s="17" customFormat="1" ht="17.100000000000001" customHeight="1" x14ac:dyDescent="0.2">
      <c r="C58" s="7" t="s">
        <v>23</v>
      </c>
      <c r="F58" s="8"/>
      <c r="J58" s="22">
        <v>0</v>
      </c>
    </row>
    <row r="59" spans="2:10" s="17" customFormat="1" ht="17.100000000000001" customHeight="1" x14ac:dyDescent="0.2">
      <c r="C59" s="7" t="s">
        <v>37</v>
      </c>
      <c r="F59" s="8"/>
      <c r="J59" s="22">
        <v>0</v>
      </c>
    </row>
    <row r="60" spans="2:10" s="17" customFormat="1" ht="17.100000000000001" customHeight="1" x14ac:dyDescent="0.2">
      <c r="B60" s="7" t="s">
        <v>43</v>
      </c>
      <c r="E60" s="8">
        <v>12</v>
      </c>
      <c r="F60" s="13" t="s">
        <v>3</v>
      </c>
      <c r="G60" s="22">
        <v>0</v>
      </c>
      <c r="J60" s="19">
        <f>E60*G60</f>
        <v>0</v>
      </c>
    </row>
    <row r="61" spans="2:10" s="17" customFormat="1" ht="17.100000000000001" customHeight="1" x14ac:dyDescent="0.2">
      <c r="B61" s="7" t="s">
        <v>45</v>
      </c>
      <c r="F61" s="8"/>
    </row>
    <row r="62" spans="2:10" s="17" customFormat="1" ht="17.100000000000001" customHeight="1" x14ac:dyDescent="0.2">
      <c r="C62" s="17" t="s">
        <v>46</v>
      </c>
      <c r="J62" s="22">
        <v>0</v>
      </c>
    </row>
    <row r="63" spans="2:10" s="17" customFormat="1" ht="17.100000000000001" customHeight="1" x14ac:dyDescent="0.2">
      <c r="C63" s="17" t="s">
        <v>47</v>
      </c>
      <c r="J63" s="22">
        <v>0</v>
      </c>
    </row>
    <row r="64" spans="2:10" s="17" customFormat="1" ht="17.100000000000001" customHeight="1" x14ac:dyDescent="0.2">
      <c r="C64" s="17" t="s">
        <v>48</v>
      </c>
      <c r="J64" s="22">
        <v>0</v>
      </c>
    </row>
    <row r="65" spans="2:12" s="17" customFormat="1" ht="17.100000000000001" customHeight="1" x14ac:dyDescent="0.2">
      <c r="C65" s="17" t="s">
        <v>49</v>
      </c>
      <c r="J65" s="22">
        <v>0</v>
      </c>
    </row>
    <row r="66" spans="2:12" ht="17.100000000000001" customHeight="1" x14ac:dyDescent="0.2">
      <c r="B66" s="6" t="s">
        <v>64</v>
      </c>
    </row>
    <row r="67" spans="2:12" ht="17.100000000000001" customHeight="1" x14ac:dyDescent="0.2">
      <c r="C67" s="44" t="s">
        <v>70</v>
      </c>
      <c r="D67" s="44"/>
      <c r="E67" s="45"/>
      <c r="F67" s="45"/>
      <c r="G67" s="45"/>
      <c r="H67" s="45"/>
      <c r="I67" s="45"/>
      <c r="J67" s="46">
        <v>25</v>
      </c>
    </row>
    <row r="68" spans="2:12" ht="17.100000000000001" customHeight="1" x14ac:dyDescent="0.2">
      <c r="C68" s="34"/>
      <c r="D68" s="34"/>
      <c r="J68" s="22">
        <v>0</v>
      </c>
    </row>
    <row r="69" spans="2:12" ht="17.100000000000001" customHeight="1" x14ac:dyDescent="0.2">
      <c r="C69" s="34"/>
      <c r="D69" s="34"/>
      <c r="J69" s="22">
        <v>0</v>
      </c>
    </row>
    <row r="70" spans="2:12" ht="17.100000000000001" customHeight="1" x14ac:dyDescent="0.2">
      <c r="C70" s="34"/>
      <c r="D70" s="34"/>
      <c r="J70" s="22">
        <v>0</v>
      </c>
    </row>
    <row r="71" spans="2:12" ht="13.5" thickBot="1" x14ac:dyDescent="0.25">
      <c r="H71" s="16"/>
      <c r="I71" s="16"/>
      <c r="J71" s="23"/>
    </row>
    <row r="72" spans="2:12" ht="17.100000000000001" customHeight="1" thickTop="1" x14ac:dyDescent="0.2">
      <c r="I72" s="3" t="s">
        <v>50</v>
      </c>
      <c r="J72" s="14">
        <f>SUM(J39:J70)</f>
        <v>325</v>
      </c>
      <c r="L72" s="4">
        <f>J72</f>
        <v>325</v>
      </c>
    </row>
    <row r="73" spans="2:12" ht="17.100000000000001" customHeight="1" x14ac:dyDescent="0.2"/>
    <row r="74" spans="2:12" ht="17.100000000000001" customHeight="1" thickBot="1" x14ac:dyDescent="0.25">
      <c r="L74" s="16"/>
    </row>
    <row r="75" spans="2:12" ht="17.100000000000001" customHeight="1" thickTop="1" x14ac:dyDescent="0.2"/>
    <row r="76" spans="2:12" ht="17.100000000000001" customHeight="1" x14ac:dyDescent="0.2">
      <c r="K76" s="3" t="s">
        <v>51</v>
      </c>
      <c r="L76" s="4">
        <f>L35-L72</f>
        <v>875</v>
      </c>
    </row>
    <row r="77" spans="2:12" ht="17.100000000000001" customHeight="1" x14ac:dyDescent="0.2"/>
    <row r="78" spans="2:12" ht="17.100000000000001" customHeight="1" x14ac:dyDescent="0.2"/>
    <row r="79" spans="2:12" ht="17.100000000000001" customHeight="1" x14ac:dyDescent="0.2">
      <c r="K79" s="3" t="s">
        <v>52</v>
      </c>
      <c r="L79" s="14">
        <f>IF(L76&lt;0,0,IF(L76-1200&lt;0,0.5*L76,((0.5*1200)+(L76-1200)*0.25)))</f>
        <v>437.5</v>
      </c>
    </row>
  </sheetData>
  <mergeCells count="24">
    <mergeCell ref="D55:G55"/>
    <mergeCell ref="C67:D67"/>
    <mergeCell ref="C68:D68"/>
    <mergeCell ref="C69:D69"/>
    <mergeCell ref="C70:D70"/>
    <mergeCell ref="D54:G54"/>
    <mergeCell ref="A8:N9"/>
    <mergeCell ref="C30:D30"/>
    <mergeCell ref="C31:D31"/>
    <mergeCell ref="C32:D32"/>
    <mergeCell ref="C33:D33"/>
    <mergeCell ref="D43:G43"/>
    <mergeCell ref="D44:G44"/>
    <mergeCell ref="D45:G45"/>
    <mergeCell ref="D51:G51"/>
    <mergeCell ref="D52:G52"/>
    <mergeCell ref="D53:G53"/>
    <mergeCell ref="A1:N1"/>
    <mergeCell ref="A2:N2"/>
    <mergeCell ref="A4:N4"/>
    <mergeCell ref="A6:C6"/>
    <mergeCell ref="D6:G6"/>
    <mergeCell ref="I6:J6"/>
    <mergeCell ref="L6:N6"/>
  </mergeCells>
  <conditionalFormatting sqref="L76">
    <cfRule type="cellIs" dxfId="3" priority="1" operator="greaterThan">
      <formula>0.1</formula>
    </cfRule>
    <cfRule type="cellIs" dxfId="2" priority="2" operator="lessThan">
      <formula>0</formula>
    </cfRule>
  </conditionalFormatting>
  <dataValidations count="1">
    <dataValidation allowBlank="1" showInputMessage="1" showErrorMessage="1" prompt="Enter event dates" sqref="L6" xr:uid="{ECD65ECE-793A-42FF-A9D4-BE6BC68E854B}"/>
  </dataValidations>
  <printOptions horizontalCentered="1"/>
  <pageMargins left="0.15748031496062992" right="0.15748031496062992" top="0.39370078740157483" bottom="0.39370078740157483" header="0.51181102362204722" footer="0.51181102362204722"/>
  <pageSetup scale="63" orientation="portrait" r:id="rId1"/>
  <headerFooter alignWithMargins="0">
    <oddFooter>&amp;CUpdated: 2024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promptTitle="City / Town" prompt="Enter location name." xr:uid="{CB5ED65B-AA53-43F0-9B5C-78557AD3B447}">
          <x14:formula1>
            <xm:f>Data!$A$8:$A$11</xm:f>
          </x14:formula1>
          <xm:sqref>I6:J6</xm:sqref>
        </x14:dataValidation>
        <x14:dataValidation type="list" allowBlank="1" showInputMessage="1" showErrorMessage="1" prompt="Pick the Provincial Event" xr:uid="{C2A22E2B-DED8-4EE3-AB82-1431CE3D2EB7}">
          <x14:formula1>
            <xm:f>Data!$A$2:$A$5</xm:f>
          </x14:formula1>
          <xm:sqref>D6:G6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F2687-B334-4CEC-A4EC-53AC32280513}">
  <sheetPr>
    <pageSetUpPr fitToPage="1"/>
  </sheetPr>
  <dimension ref="A1:T82"/>
  <sheetViews>
    <sheetView topLeftCell="A51" zoomScaleNormal="100" workbookViewId="0">
      <selection activeCell="C70" sqref="C70:J70"/>
    </sheetView>
  </sheetViews>
  <sheetFormatPr defaultRowHeight="12.75" x14ac:dyDescent="0.2"/>
  <cols>
    <col min="1" max="2" width="3.140625" customWidth="1"/>
    <col min="3" max="3" width="16.85546875" customWidth="1"/>
    <col min="4" max="4" width="11.5703125" bestFit="1" customWidth="1"/>
    <col min="5" max="8" width="9.140625" customWidth="1"/>
    <col min="9" max="9" width="14.7109375" bestFit="1" customWidth="1"/>
    <col min="10" max="10" width="10.28515625" bestFit="1" customWidth="1"/>
    <col min="11" max="11" width="9.140625" customWidth="1"/>
    <col min="12" max="12" width="13.140625" customWidth="1"/>
    <col min="13" max="20" width="9.140625" customWidth="1"/>
  </cols>
  <sheetData>
    <row r="1" spans="1:20" ht="18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10"/>
      <c r="P1" s="10"/>
      <c r="Q1" s="10"/>
      <c r="R1" s="10"/>
      <c r="S1" s="10"/>
      <c r="T1" s="10"/>
    </row>
    <row r="2" spans="1:20" x14ac:dyDescent="0.2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11"/>
      <c r="P2" s="11"/>
      <c r="Q2" s="11"/>
      <c r="R2" s="11"/>
      <c r="S2" s="11"/>
      <c r="T2" s="11"/>
    </row>
    <row r="4" spans="1:20" ht="23.25" x14ac:dyDescent="0.35">
      <c r="A4" s="37" t="s">
        <v>8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12"/>
      <c r="P4" s="12"/>
      <c r="Q4" s="12"/>
      <c r="R4" s="12"/>
      <c r="S4" s="12"/>
      <c r="T4" s="12"/>
    </row>
    <row r="6" spans="1:20" ht="15.75" x14ac:dyDescent="0.25">
      <c r="A6" s="41" t="s">
        <v>7</v>
      </c>
      <c r="B6" s="41"/>
      <c r="C6" s="41"/>
      <c r="D6" s="40" t="s">
        <v>12</v>
      </c>
      <c r="E6" s="40"/>
      <c r="F6" s="40"/>
      <c r="G6" s="40"/>
      <c r="H6" s="2" t="s">
        <v>14</v>
      </c>
      <c r="I6" s="39"/>
      <c r="J6" s="39"/>
      <c r="K6" s="2" t="s">
        <v>15</v>
      </c>
      <c r="L6" s="38"/>
      <c r="M6" s="38"/>
      <c r="N6" s="38"/>
    </row>
    <row r="8" spans="1:20" ht="12.75" customHeight="1" x14ac:dyDescent="0.2">
      <c r="A8" s="33" t="s">
        <v>16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20" x14ac:dyDescent="0.2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1" spans="1:20" s="5" customFormat="1" ht="17.100000000000001" customHeight="1" x14ac:dyDescent="0.2">
      <c r="A11" s="6" t="s">
        <v>17</v>
      </c>
      <c r="B11" s="6"/>
    </row>
    <row r="12" spans="1:20" s="5" customFormat="1" ht="17.100000000000001" customHeight="1" x14ac:dyDescent="0.2">
      <c r="B12" s="6" t="s">
        <v>18</v>
      </c>
    </row>
    <row r="13" spans="1:20" s="5" customFormat="1" ht="17.100000000000001" customHeight="1" x14ac:dyDescent="0.2">
      <c r="C13" s="6" t="s">
        <v>19</v>
      </c>
      <c r="J13" s="9">
        <f>IF(D6="",0,VLOOKUP(D6,Data!$A$2:$C$5,2))</f>
        <v>1500</v>
      </c>
    </row>
    <row r="14" spans="1:20" s="5" customFormat="1" ht="17.100000000000001" customHeight="1" x14ac:dyDescent="0.2">
      <c r="C14" s="6" t="s">
        <v>20</v>
      </c>
    </row>
    <row r="15" spans="1:20" s="5" customFormat="1" ht="17.100000000000001" customHeight="1" x14ac:dyDescent="0.2">
      <c r="B15" s="6" t="s">
        <v>21</v>
      </c>
      <c r="J15" s="15"/>
    </row>
    <row r="16" spans="1:20" s="5" customFormat="1" ht="17.100000000000001" customHeight="1" x14ac:dyDescent="0.2">
      <c r="B16" s="6"/>
      <c r="D16" s="5" t="s">
        <v>53</v>
      </c>
      <c r="E16" s="24"/>
      <c r="F16" s="13" t="s">
        <v>3</v>
      </c>
      <c r="G16" s="22"/>
      <c r="J16" s="15">
        <f t="shared" ref="J16:J19" si="0">E16*G16</f>
        <v>0</v>
      </c>
    </row>
    <row r="17" spans="2:10" s="5" customFormat="1" ht="17.100000000000001" customHeight="1" x14ac:dyDescent="0.2">
      <c r="B17" s="6"/>
      <c r="D17" s="5" t="s">
        <v>54</v>
      </c>
      <c r="E17" s="24"/>
      <c r="F17" s="13" t="s">
        <v>3</v>
      </c>
      <c r="G17" s="22"/>
      <c r="J17" s="15">
        <f t="shared" si="0"/>
        <v>0</v>
      </c>
    </row>
    <row r="18" spans="2:10" s="5" customFormat="1" ht="17.100000000000001" customHeight="1" x14ac:dyDescent="0.2">
      <c r="B18" s="6"/>
      <c r="D18" s="5" t="s">
        <v>55</v>
      </c>
      <c r="E18" s="24"/>
      <c r="F18" s="13" t="s">
        <v>3</v>
      </c>
      <c r="G18" s="22"/>
      <c r="J18" s="15">
        <f t="shared" si="0"/>
        <v>0</v>
      </c>
    </row>
    <row r="19" spans="2:10" s="5" customFormat="1" ht="17.100000000000001" customHeight="1" x14ac:dyDescent="0.2">
      <c r="B19" s="6"/>
      <c r="D19" s="5" t="s">
        <v>56</v>
      </c>
      <c r="E19" s="24"/>
      <c r="F19" s="13" t="s">
        <v>3</v>
      </c>
      <c r="G19" s="22"/>
      <c r="J19" s="15">
        <f t="shared" si="0"/>
        <v>0</v>
      </c>
    </row>
    <row r="20" spans="2:10" ht="17.100000000000001" customHeight="1" x14ac:dyDescent="0.2">
      <c r="B20" s="6" t="s">
        <v>26</v>
      </c>
    </row>
    <row r="21" spans="2:10" ht="17.100000000000001" customHeight="1" x14ac:dyDescent="0.2">
      <c r="C21" s="1" t="s">
        <v>27</v>
      </c>
      <c r="E21" s="21"/>
      <c r="F21" s="13" t="s">
        <v>3</v>
      </c>
      <c r="G21" s="22">
        <v>0</v>
      </c>
      <c r="J21" s="15">
        <f>E21*G21</f>
        <v>0</v>
      </c>
    </row>
    <row r="22" spans="2:10" ht="17.100000000000001" customHeight="1" x14ac:dyDescent="0.2">
      <c r="C22" s="1" t="s">
        <v>28</v>
      </c>
      <c r="E22" s="21"/>
      <c r="F22" s="13" t="s">
        <v>3</v>
      </c>
      <c r="G22" s="22">
        <v>0</v>
      </c>
      <c r="J22" s="15">
        <f>E22*G22</f>
        <v>0</v>
      </c>
    </row>
    <row r="23" spans="2:10" s="5" customFormat="1" ht="17.100000000000001" customHeight="1" x14ac:dyDescent="0.2">
      <c r="B23" s="6" t="s">
        <v>57</v>
      </c>
    </row>
    <row r="24" spans="2:10" s="5" customFormat="1" ht="17.100000000000001" customHeight="1" x14ac:dyDescent="0.2">
      <c r="B24" s="6"/>
      <c r="C24" s="17" t="s">
        <v>59</v>
      </c>
      <c r="J24" s="22"/>
    </row>
    <row r="25" spans="2:10" s="5" customFormat="1" ht="17.100000000000001" customHeight="1" x14ac:dyDescent="0.2">
      <c r="B25" s="6"/>
      <c r="C25" s="17" t="s">
        <v>60</v>
      </c>
      <c r="J25" s="22"/>
    </row>
    <row r="26" spans="2:10" s="5" customFormat="1" ht="17.100000000000001" customHeight="1" x14ac:dyDescent="0.2">
      <c r="B26" s="6"/>
      <c r="C26" s="17" t="s">
        <v>61</v>
      </c>
      <c r="J26" s="22"/>
    </row>
    <row r="27" spans="2:10" s="5" customFormat="1" ht="17.100000000000001" customHeight="1" x14ac:dyDescent="0.2">
      <c r="B27" s="6"/>
      <c r="C27" s="17" t="s">
        <v>62</v>
      </c>
      <c r="J27" s="22"/>
    </row>
    <row r="28" spans="2:10" s="5" customFormat="1" ht="17.100000000000001" customHeight="1" x14ac:dyDescent="0.2">
      <c r="B28" s="6"/>
      <c r="C28" s="17" t="s">
        <v>63</v>
      </c>
      <c r="J28" s="22"/>
    </row>
    <row r="29" spans="2:10" ht="17.100000000000001" customHeight="1" x14ac:dyDescent="0.2">
      <c r="B29" s="6" t="s">
        <v>23</v>
      </c>
    </row>
    <row r="30" spans="2:10" ht="17.100000000000001" customHeight="1" x14ac:dyDescent="0.2">
      <c r="C30" s="1" t="s">
        <v>24</v>
      </c>
      <c r="J30" s="22">
        <v>0</v>
      </c>
    </row>
    <row r="31" spans="2:10" ht="17.100000000000001" customHeight="1" x14ac:dyDescent="0.2">
      <c r="C31" s="1" t="s">
        <v>25</v>
      </c>
      <c r="J31" s="22">
        <v>0</v>
      </c>
    </row>
    <row r="32" spans="2:10" ht="17.100000000000001" customHeight="1" x14ac:dyDescent="0.2">
      <c r="B32" s="6" t="s">
        <v>64</v>
      </c>
    </row>
    <row r="33" spans="1:12" ht="17.100000000000001" customHeight="1" x14ac:dyDescent="0.2">
      <c r="C33" s="34"/>
      <c r="D33" s="34"/>
      <c r="J33" s="22">
        <v>0</v>
      </c>
    </row>
    <row r="34" spans="1:12" ht="17.100000000000001" customHeight="1" x14ac:dyDescent="0.2">
      <c r="C34" s="34"/>
      <c r="D34" s="34"/>
      <c r="J34" s="22">
        <v>0</v>
      </c>
    </row>
    <row r="35" spans="1:12" ht="17.100000000000001" customHeight="1" x14ac:dyDescent="0.2">
      <c r="C35" s="34"/>
      <c r="D35" s="34"/>
      <c r="J35" s="22">
        <v>0</v>
      </c>
    </row>
    <row r="36" spans="1:12" ht="17.100000000000001" customHeight="1" x14ac:dyDescent="0.2">
      <c r="C36" s="34"/>
      <c r="D36" s="34"/>
      <c r="J36" s="22">
        <v>0</v>
      </c>
    </row>
    <row r="37" spans="1:12" ht="17.100000000000001" customHeight="1" thickBot="1" x14ac:dyDescent="0.25">
      <c r="H37" s="16"/>
      <c r="I37" s="16"/>
      <c r="J37" s="16"/>
    </row>
    <row r="38" spans="1:12" ht="17.100000000000001" customHeight="1" thickTop="1" x14ac:dyDescent="0.2">
      <c r="I38" s="3" t="s">
        <v>44</v>
      </c>
      <c r="J38" s="4">
        <f>SUM(J13:J36)</f>
        <v>1500</v>
      </c>
      <c r="L38" s="4">
        <f>J38</f>
        <v>1500</v>
      </c>
    </row>
    <row r="40" spans="1:12" s="17" customFormat="1" ht="17.100000000000001" customHeight="1" x14ac:dyDescent="0.2">
      <c r="A40" s="7" t="s">
        <v>29</v>
      </c>
    </row>
    <row r="41" spans="1:12" s="17" customFormat="1" ht="17.100000000000001" customHeight="1" x14ac:dyDescent="0.2">
      <c r="B41" s="7" t="s">
        <v>30</v>
      </c>
    </row>
    <row r="42" spans="1:12" s="17" customFormat="1" ht="17.100000000000001" customHeight="1" x14ac:dyDescent="0.2">
      <c r="C42" s="7" t="s">
        <v>31</v>
      </c>
      <c r="J42" s="22">
        <v>0</v>
      </c>
    </row>
    <row r="43" spans="1:12" s="17" customFormat="1" ht="17.100000000000001" customHeight="1" x14ac:dyDescent="0.2">
      <c r="C43" s="7" t="s">
        <v>32</v>
      </c>
      <c r="J43" s="22">
        <v>0</v>
      </c>
    </row>
    <row r="44" spans="1:12" s="17" customFormat="1" ht="17.100000000000001" customHeight="1" x14ac:dyDescent="0.2">
      <c r="C44" s="7" t="s">
        <v>42</v>
      </c>
      <c r="E44" s="29">
        <f>IF(D6="",0,VLOOKUP(D6,Data!$A$2:$C$5,3))</f>
        <v>69</v>
      </c>
      <c r="F44" s="13" t="s">
        <v>3</v>
      </c>
      <c r="G44" s="18">
        <f>Data!$E$2</f>
        <v>10</v>
      </c>
      <c r="J44" s="19">
        <f>E44*G44</f>
        <v>690</v>
      </c>
    </row>
    <row r="45" spans="1:12" s="17" customFormat="1" ht="17.100000000000001" customHeight="1" x14ac:dyDescent="0.2">
      <c r="B45" s="7" t="s">
        <v>38</v>
      </c>
      <c r="D45" s="7"/>
      <c r="F45" s="8"/>
    </row>
    <row r="46" spans="1:12" s="17" customFormat="1" ht="17.100000000000001" customHeight="1" x14ac:dyDescent="0.2">
      <c r="B46" s="7"/>
      <c r="C46" s="7" t="s">
        <v>39</v>
      </c>
      <c r="D46" s="34"/>
      <c r="E46" s="34"/>
      <c r="F46" s="34"/>
      <c r="G46" s="34"/>
      <c r="J46" s="22">
        <v>0</v>
      </c>
    </row>
    <row r="47" spans="1:12" s="17" customFormat="1" ht="17.100000000000001" customHeight="1" x14ac:dyDescent="0.2">
      <c r="B47" s="7"/>
      <c r="C47" s="7" t="s">
        <v>40</v>
      </c>
      <c r="D47" s="34"/>
      <c r="E47" s="34"/>
      <c r="F47" s="34"/>
      <c r="G47" s="34"/>
      <c r="J47" s="22">
        <v>0</v>
      </c>
    </row>
    <row r="48" spans="1:12" s="17" customFormat="1" ht="17.100000000000001" customHeight="1" x14ac:dyDescent="0.2">
      <c r="B48" s="7"/>
      <c r="C48" s="7" t="s">
        <v>41</v>
      </c>
      <c r="D48" s="34"/>
      <c r="E48" s="34"/>
      <c r="F48" s="34"/>
      <c r="G48" s="34"/>
      <c r="J48" s="22">
        <v>0</v>
      </c>
    </row>
    <row r="49" spans="2:10" s="17" customFormat="1" ht="17.100000000000001" customHeight="1" x14ac:dyDescent="0.2">
      <c r="B49" s="7" t="s">
        <v>33</v>
      </c>
      <c r="C49" s="7"/>
      <c r="F49" s="8"/>
    </row>
    <row r="50" spans="2:10" s="17" customFormat="1" ht="17.100000000000001" customHeight="1" x14ac:dyDescent="0.2">
      <c r="C50" s="7" t="s">
        <v>34</v>
      </c>
      <c r="E50" s="20"/>
      <c r="F50" s="13" t="s">
        <v>3</v>
      </c>
      <c r="G50" s="22">
        <v>0</v>
      </c>
      <c r="J50" s="19">
        <f>E50*G50</f>
        <v>0</v>
      </c>
    </row>
    <row r="51" spans="2:10" s="17" customFormat="1" ht="17.100000000000001" customHeight="1" x14ac:dyDescent="0.2">
      <c r="C51" s="7" t="s">
        <v>2</v>
      </c>
      <c r="E51" s="20"/>
      <c r="F51" s="13" t="s">
        <v>3</v>
      </c>
      <c r="G51" s="22">
        <v>0</v>
      </c>
      <c r="J51" s="19">
        <f>E51*G51</f>
        <v>0</v>
      </c>
    </row>
    <row r="52" spans="2:10" s="17" customFormat="1" ht="17.100000000000001" customHeight="1" x14ac:dyDescent="0.2">
      <c r="B52" s="7" t="s">
        <v>35</v>
      </c>
      <c r="F52" s="8"/>
    </row>
    <row r="53" spans="2:10" s="5" customFormat="1" ht="17.100000000000001" customHeight="1" x14ac:dyDescent="0.2">
      <c r="B53" s="6" t="s">
        <v>57</v>
      </c>
    </row>
    <row r="54" spans="2:10" s="5" customFormat="1" ht="17.100000000000001" customHeight="1" x14ac:dyDescent="0.2">
      <c r="B54" s="6"/>
      <c r="C54" s="17" t="s">
        <v>59</v>
      </c>
      <c r="D54" s="34"/>
      <c r="E54" s="34"/>
      <c r="F54" s="34"/>
      <c r="G54" s="34"/>
      <c r="J54" s="9">
        <f>0.5*J24</f>
        <v>0</v>
      </c>
    </row>
    <row r="55" spans="2:10" s="5" customFormat="1" ht="17.100000000000001" customHeight="1" x14ac:dyDescent="0.2">
      <c r="B55" s="6"/>
      <c r="C55" s="17" t="s">
        <v>60</v>
      </c>
      <c r="D55" s="34"/>
      <c r="E55" s="34"/>
      <c r="F55" s="34"/>
      <c r="G55" s="34"/>
      <c r="J55" s="9">
        <f t="shared" ref="J55:J58" si="1">0.5*J25</f>
        <v>0</v>
      </c>
    </row>
    <row r="56" spans="2:10" s="5" customFormat="1" ht="17.100000000000001" customHeight="1" x14ac:dyDescent="0.2">
      <c r="B56" s="6"/>
      <c r="C56" s="17" t="s">
        <v>61</v>
      </c>
      <c r="D56" s="34"/>
      <c r="E56" s="34"/>
      <c r="F56" s="34"/>
      <c r="G56" s="34"/>
      <c r="J56" s="9">
        <f t="shared" si="1"/>
        <v>0</v>
      </c>
    </row>
    <row r="57" spans="2:10" s="5" customFormat="1" ht="17.100000000000001" customHeight="1" x14ac:dyDescent="0.2">
      <c r="B57" s="6"/>
      <c r="C57" s="17" t="s">
        <v>62</v>
      </c>
      <c r="D57" s="34"/>
      <c r="E57" s="34"/>
      <c r="F57" s="34"/>
      <c r="G57" s="34"/>
      <c r="J57" s="9">
        <f t="shared" si="1"/>
        <v>0</v>
      </c>
    </row>
    <row r="58" spans="2:10" s="5" customFormat="1" ht="17.100000000000001" customHeight="1" x14ac:dyDescent="0.2">
      <c r="B58" s="6"/>
      <c r="C58" s="17" t="s">
        <v>63</v>
      </c>
      <c r="D58" s="34"/>
      <c r="E58" s="34"/>
      <c r="F58" s="34"/>
      <c r="G58" s="34"/>
      <c r="J58" s="9">
        <f t="shared" si="1"/>
        <v>0</v>
      </c>
    </row>
    <row r="59" spans="2:10" s="17" customFormat="1" ht="17.100000000000001" customHeight="1" x14ac:dyDescent="0.2">
      <c r="B59" s="7" t="s">
        <v>23</v>
      </c>
      <c r="F59" s="8"/>
    </row>
    <row r="60" spans="2:10" s="17" customFormat="1" ht="17.100000000000001" customHeight="1" x14ac:dyDescent="0.2">
      <c r="C60" s="7" t="s">
        <v>36</v>
      </c>
      <c r="F60" s="8"/>
      <c r="J60" s="22">
        <v>0</v>
      </c>
    </row>
    <row r="61" spans="2:10" s="17" customFormat="1" ht="17.100000000000001" customHeight="1" x14ac:dyDescent="0.2">
      <c r="C61" s="7" t="s">
        <v>23</v>
      </c>
      <c r="F61" s="8"/>
      <c r="J61" s="22">
        <v>0</v>
      </c>
    </row>
    <row r="62" spans="2:10" s="17" customFormat="1" ht="17.100000000000001" customHeight="1" x14ac:dyDescent="0.2">
      <c r="C62" s="7" t="s">
        <v>37</v>
      </c>
      <c r="F62" s="8"/>
      <c r="J62" s="22">
        <v>0</v>
      </c>
    </row>
    <row r="63" spans="2:10" s="17" customFormat="1" ht="17.100000000000001" customHeight="1" x14ac:dyDescent="0.2">
      <c r="B63" s="7" t="s">
        <v>43</v>
      </c>
      <c r="E63" s="8">
        <v>12</v>
      </c>
      <c r="F63" s="13" t="s">
        <v>3</v>
      </c>
      <c r="G63" s="22">
        <v>0</v>
      </c>
      <c r="J63" s="19">
        <f>E63*G63</f>
        <v>0</v>
      </c>
    </row>
    <row r="64" spans="2:10" s="17" customFormat="1" ht="17.100000000000001" customHeight="1" x14ac:dyDescent="0.2">
      <c r="B64" s="7" t="s">
        <v>45</v>
      </c>
      <c r="F64" s="8"/>
    </row>
    <row r="65" spans="2:12" s="17" customFormat="1" ht="17.100000000000001" customHeight="1" x14ac:dyDescent="0.2">
      <c r="C65" s="17" t="s">
        <v>46</v>
      </c>
      <c r="J65" s="22">
        <v>0</v>
      </c>
    </row>
    <row r="66" spans="2:12" s="17" customFormat="1" ht="17.100000000000001" customHeight="1" x14ac:dyDescent="0.2">
      <c r="C66" s="17" t="s">
        <v>47</v>
      </c>
      <c r="J66" s="22">
        <v>0</v>
      </c>
    </row>
    <row r="67" spans="2:12" s="17" customFormat="1" ht="17.100000000000001" customHeight="1" x14ac:dyDescent="0.2">
      <c r="C67" s="17" t="s">
        <v>48</v>
      </c>
      <c r="J67" s="22">
        <v>0</v>
      </c>
    </row>
    <row r="68" spans="2:12" s="17" customFormat="1" ht="17.100000000000001" customHeight="1" x14ac:dyDescent="0.2">
      <c r="C68" s="17" t="s">
        <v>49</v>
      </c>
      <c r="J68" s="22">
        <v>0</v>
      </c>
    </row>
    <row r="69" spans="2:12" ht="17.100000000000001" customHeight="1" x14ac:dyDescent="0.2">
      <c r="B69" s="6" t="s">
        <v>64</v>
      </c>
    </row>
    <row r="70" spans="2:12" ht="17.100000000000001" customHeight="1" x14ac:dyDescent="0.2">
      <c r="C70" s="44" t="s">
        <v>70</v>
      </c>
      <c r="D70" s="44"/>
      <c r="E70" s="45"/>
      <c r="F70" s="45"/>
      <c r="G70" s="45"/>
      <c r="H70" s="45"/>
      <c r="I70" s="45"/>
      <c r="J70" s="46">
        <v>25</v>
      </c>
    </row>
    <row r="71" spans="2:12" ht="17.100000000000001" customHeight="1" x14ac:dyDescent="0.2">
      <c r="C71" s="34"/>
      <c r="D71" s="34"/>
      <c r="J71" s="22">
        <v>0</v>
      </c>
    </row>
    <row r="72" spans="2:12" ht="17.100000000000001" customHeight="1" x14ac:dyDescent="0.2">
      <c r="C72" s="34"/>
      <c r="D72" s="34"/>
      <c r="J72" s="22">
        <v>0</v>
      </c>
    </row>
    <row r="73" spans="2:12" ht="17.100000000000001" customHeight="1" x14ac:dyDescent="0.2">
      <c r="C73" s="34"/>
      <c r="D73" s="34"/>
      <c r="J73" s="22">
        <v>0</v>
      </c>
    </row>
    <row r="74" spans="2:12" ht="13.5" thickBot="1" x14ac:dyDescent="0.25">
      <c r="H74" s="16"/>
      <c r="I74" s="16"/>
      <c r="J74" s="23"/>
    </row>
    <row r="75" spans="2:12" ht="17.100000000000001" customHeight="1" thickTop="1" x14ac:dyDescent="0.2">
      <c r="I75" s="3" t="s">
        <v>50</v>
      </c>
      <c r="J75" s="14">
        <f>SUM(J42:J73)</f>
        <v>715</v>
      </c>
      <c r="L75" s="4">
        <f>J75</f>
        <v>715</v>
      </c>
    </row>
    <row r="76" spans="2:12" ht="17.100000000000001" customHeight="1" x14ac:dyDescent="0.2"/>
    <row r="77" spans="2:12" ht="17.100000000000001" customHeight="1" thickBot="1" x14ac:dyDescent="0.25">
      <c r="L77" s="16"/>
    </row>
    <row r="78" spans="2:12" ht="17.100000000000001" customHeight="1" thickTop="1" x14ac:dyDescent="0.2"/>
    <row r="79" spans="2:12" ht="17.100000000000001" customHeight="1" x14ac:dyDescent="0.2">
      <c r="K79" s="3" t="s">
        <v>51</v>
      </c>
      <c r="L79" s="4">
        <f>L38-L75</f>
        <v>785</v>
      </c>
    </row>
    <row r="80" spans="2:12" ht="17.100000000000001" customHeight="1" x14ac:dyDescent="0.2"/>
    <row r="81" spans="11:12" ht="17.100000000000001" customHeight="1" x14ac:dyDescent="0.2"/>
    <row r="82" spans="11:12" ht="17.100000000000001" customHeight="1" x14ac:dyDescent="0.2">
      <c r="K82" s="3" t="s">
        <v>52</v>
      </c>
      <c r="L82" s="14">
        <f>IF(L79&lt;0,0,IF(L79-1200&lt;0,0.5*L79,((0.5*1200)+(L79-1200)*0.25)))</f>
        <v>392.5</v>
      </c>
    </row>
  </sheetData>
  <mergeCells count="24">
    <mergeCell ref="D58:G58"/>
    <mergeCell ref="C70:D70"/>
    <mergeCell ref="C71:D71"/>
    <mergeCell ref="C72:D72"/>
    <mergeCell ref="C73:D73"/>
    <mergeCell ref="D57:G57"/>
    <mergeCell ref="A8:N9"/>
    <mergeCell ref="C33:D33"/>
    <mergeCell ref="C34:D34"/>
    <mergeCell ref="C35:D35"/>
    <mergeCell ref="C36:D36"/>
    <mergeCell ref="D46:G46"/>
    <mergeCell ref="D47:G47"/>
    <mergeCell ref="D48:G48"/>
    <mergeCell ref="D54:G54"/>
    <mergeCell ref="D55:G55"/>
    <mergeCell ref="D56:G56"/>
    <mergeCell ref="A1:N1"/>
    <mergeCell ref="A2:N2"/>
    <mergeCell ref="A4:N4"/>
    <mergeCell ref="A6:C6"/>
    <mergeCell ref="D6:G6"/>
    <mergeCell ref="I6:J6"/>
    <mergeCell ref="L6:N6"/>
  </mergeCells>
  <conditionalFormatting sqref="L79">
    <cfRule type="cellIs" dxfId="1" priority="1" operator="greaterThan">
      <formula>0.1</formula>
    </cfRule>
    <cfRule type="cellIs" dxfId="0" priority="2" operator="lessThan">
      <formula>0</formula>
    </cfRule>
  </conditionalFormatting>
  <dataValidations count="1">
    <dataValidation allowBlank="1" showInputMessage="1" showErrorMessage="1" prompt="Enter event dates" sqref="L6" xr:uid="{6D36901D-F4EA-44D8-9431-C6400CFFE460}"/>
  </dataValidations>
  <printOptions horizontalCentered="1"/>
  <pageMargins left="0.15748031496062992" right="0.15748031496062992" top="0.39370078740157483" bottom="0.39370078740157483" header="0.51181102362204722" footer="0.51181102362204722"/>
  <pageSetup scale="63" orientation="portrait" r:id="rId1"/>
  <headerFooter alignWithMargins="0">
    <oddFooter>&amp;CUpdated: 2024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promptTitle="City / Town" prompt="Enter location name." xr:uid="{C63CDCE5-DFCB-42FF-AF81-6930634CA426}">
          <x14:formula1>
            <xm:f>Data!$A$8:$A$11</xm:f>
          </x14:formula1>
          <xm:sqref>I6:J6</xm:sqref>
        </x14:dataValidation>
        <x14:dataValidation type="list" allowBlank="1" showInputMessage="1" showErrorMessage="1" prompt="Pick the Provincial Event" xr:uid="{7EF01DF2-377B-445F-BB72-A4C91060814F}">
          <x14:formula1>
            <xm:f>Data!$A$2:$A$5</xm:f>
          </x14:formula1>
          <xm:sqref>D6:G6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6D05C-62D0-4991-A680-CD92AD3DE73D}">
  <dimension ref="A1:E11"/>
  <sheetViews>
    <sheetView workbookViewId="0">
      <selection activeCell="B6" sqref="B6"/>
    </sheetView>
  </sheetViews>
  <sheetFormatPr defaultRowHeight="12.75" x14ac:dyDescent="0.2"/>
  <cols>
    <col min="1" max="1" width="20" bestFit="1" customWidth="1"/>
    <col min="2" max="2" width="12" customWidth="1"/>
    <col min="3" max="3" width="10.5703125" style="8" customWidth="1"/>
    <col min="5" max="5" width="11.85546875" bestFit="1" customWidth="1"/>
  </cols>
  <sheetData>
    <row r="1" spans="1:5" x14ac:dyDescent="0.2">
      <c r="A1" s="28" t="s">
        <v>66</v>
      </c>
      <c r="B1" s="31" t="s">
        <v>18</v>
      </c>
      <c r="C1" s="31" t="s">
        <v>42</v>
      </c>
      <c r="E1" s="31" t="s">
        <v>67</v>
      </c>
    </row>
    <row r="2" spans="1:5" x14ac:dyDescent="0.2">
      <c r="A2" s="1" t="s">
        <v>10</v>
      </c>
      <c r="B2" s="30">
        <v>1200</v>
      </c>
      <c r="C2" s="8">
        <v>30</v>
      </c>
      <c r="E2" s="32">
        <v>10</v>
      </c>
    </row>
    <row r="3" spans="1:5" x14ac:dyDescent="0.2">
      <c r="A3" s="1" t="s">
        <v>11</v>
      </c>
      <c r="B3" s="30">
        <v>600</v>
      </c>
      <c r="C3" s="8">
        <v>6</v>
      </c>
    </row>
    <row r="4" spans="1:5" x14ac:dyDescent="0.2">
      <c r="A4" s="1" t="s">
        <v>12</v>
      </c>
      <c r="B4" s="30">
        <v>1500</v>
      </c>
      <c r="C4" s="8">
        <v>69</v>
      </c>
    </row>
    <row r="5" spans="1:5" x14ac:dyDescent="0.2">
      <c r="A5" s="1" t="s">
        <v>9</v>
      </c>
      <c r="B5" s="30">
        <v>800</v>
      </c>
      <c r="C5" s="8">
        <v>78</v>
      </c>
    </row>
    <row r="6" spans="1:5" x14ac:dyDescent="0.2">
      <c r="A6" s="5"/>
      <c r="B6" s="5"/>
    </row>
    <row r="7" spans="1:5" x14ac:dyDescent="0.2">
      <c r="A7" s="27" t="s">
        <v>65</v>
      </c>
      <c r="B7" s="5"/>
    </row>
    <row r="8" spans="1:5" x14ac:dyDescent="0.2">
      <c r="A8" s="5" t="s">
        <v>13</v>
      </c>
      <c r="B8" s="5"/>
    </row>
    <row r="9" spans="1:5" x14ac:dyDescent="0.2">
      <c r="A9" s="5" t="s">
        <v>6</v>
      </c>
      <c r="B9" s="5"/>
    </row>
    <row r="10" spans="1:5" x14ac:dyDescent="0.2">
      <c r="A10" s="5" t="s">
        <v>5</v>
      </c>
      <c r="B10" s="5"/>
    </row>
    <row r="11" spans="1:5" x14ac:dyDescent="0.2">
      <c r="A11" s="5" t="s">
        <v>4</v>
      </c>
      <c r="B11" s="5"/>
    </row>
  </sheetData>
  <sortState xmlns:xlrd2="http://schemas.microsoft.com/office/spreadsheetml/2017/richdata2" ref="A8:A11">
    <sortCondition ref="A8:A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General</vt:lpstr>
      <vt:lpstr>YC</vt:lpstr>
      <vt:lpstr>HI-LO</vt:lpstr>
      <vt:lpstr>Funbowl - Rising Stars</vt:lpstr>
      <vt:lpstr>Open</vt:lpstr>
      <vt:lpstr>Data</vt:lpstr>
      <vt:lpstr>'Funbowl - Rising Stars'!Print_Area</vt:lpstr>
      <vt:lpstr>General!Print_Area</vt:lpstr>
      <vt:lpstr>'HI-LO'!Print_Area</vt:lpstr>
      <vt:lpstr>Open!Print_Area</vt:lpstr>
      <vt:lpstr>YC!Print_Area</vt:lpstr>
      <vt:lpstr>'Funbowl - Rising Stars'!Print_Titles</vt:lpstr>
      <vt:lpstr>General!Print_Titles</vt:lpstr>
      <vt:lpstr>'HI-LO'!Print_Titles</vt:lpstr>
      <vt:lpstr>Open!Print_Titles</vt:lpstr>
      <vt:lpstr>YC!Print_Titles</vt:lpstr>
    </vt:vector>
  </TitlesOfParts>
  <Manager/>
  <Company>S5PBA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Shirley Bird</dc:creator>
  <cp:keywords/>
  <dc:description/>
  <cp:lastModifiedBy>Roger Bradley</cp:lastModifiedBy>
  <cp:revision/>
  <cp:lastPrinted>2025-09-25T01:32:52Z</cp:lastPrinted>
  <dcterms:created xsi:type="dcterms:W3CDTF">2004-10-14T02:21:49Z</dcterms:created>
  <dcterms:modified xsi:type="dcterms:W3CDTF">2025-10-06T05:38:28Z</dcterms:modified>
  <cp:category/>
  <cp:contentStatus/>
</cp:coreProperties>
</file>